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Print_Area" localSheetId="0">Лист1!$A$1:$F$456</definedName>
  </definedNames>
  <calcPr calcId="145621"/>
</workbook>
</file>

<file path=xl/calcChain.xml><?xml version="1.0" encoding="utf-8"?>
<calcChain xmlns="http://schemas.openxmlformats.org/spreadsheetml/2006/main">
  <c r="F205" i="1" l="1"/>
  <c r="F206" i="1"/>
  <c r="F451" i="1" l="1"/>
  <c r="F450" i="1"/>
  <c r="F449" i="1"/>
  <c r="F448" i="1"/>
  <c r="F447" i="1"/>
  <c r="F446" i="1"/>
  <c r="F444" i="1"/>
  <c r="F443" i="1"/>
  <c r="F442" i="1"/>
  <c r="F441" i="1"/>
  <c r="F438" i="1"/>
  <c r="F437" i="1"/>
  <c r="F436" i="1"/>
  <c r="F435" i="1"/>
  <c r="F434" i="1"/>
  <c r="F433" i="1"/>
  <c r="F432" i="1"/>
  <c r="F431" i="1"/>
  <c r="F430" i="1"/>
  <c r="F429" i="1"/>
  <c r="F428" i="1"/>
  <c r="F426" i="1"/>
  <c r="F425" i="1"/>
  <c r="F424" i="1"/>
  <c r="F423" i="1"/>
  <c r="F422" i="1"/>
  <c r="F421" i="1"/>
  <c r="F420" i="1"/>
  <c r="F419" i="1"/>
  <c r="F418" i="1"/>
  <c r="F417" i="1"/>
  <c r="F416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2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0" i="1"/>
  <c r="F299" i="1"/>
  <c r="F298" i="1"/>
  <c r="D296" i="1"/>
  <c r="F296" i="1" s="1"/>
  <c r="D295" i="1"/>
  <c r="F295" i="1" s="1"/>
  <c r="D294" i="1"/>
  <c r="D297" i="1" s="1"/>
  <c r="F297" i="1" s="1"/>
  <c r="F292" i="1"/>
  <c r="F291" i="1"/>
  <c r="F290" i="1"/>
  <c r="F289" i="1"/>
  <c r="F288" i="1"/>
  <c r="F287" i="1"/>
  <c r="F286" i="1"/>
  <c r="D284" i="1"/>
  <c r="F284" i="1" s="1"/>
  <c r="D283" i="1"/>
  <c r="F283" i="1" s="1"/>
  <c r="D282" i="1"/>
  <c r="D285" i="1" s="1"/>
  <c r="F285" i="1" s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5" i="1"/>
  <c r="F264" i="1"/>
  <c r="F263" i="1"/>
  <c r="F262" i="1"/>
  <c r="F261" i="1"/>
  <c r="F260" i="1"/>
  <c r="F259" i="1"/>
  <c r="F258" i="1"/>
  <c r="F257" i="1"/>
  <c r="F256" i="1"/>
  <c r="D255" i="1"/>
  <c r="F255" i="1" s="1"/>
  <c r="D254" i="1"/>
  <c r="F254" i="1" s="1"/>
  <c r="F253" i="1"/>
  <c r="F252" i="1"/>
  <c r="F251" i="1"/>
  <c r="F250" i="1"/>
  <c r="F249" i="1"/>
  <c r="F248" i="1"/>
  <c r="F247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D230" i="1"/>
  <c r="F230" i="1" s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4" i="1"/>
  <c r="F203" i="1"/>
  <c r="F201" i="1"/>
  <c r="F199" i="1"/>
  <c r="F198" i="1"/>
  <c r="F197" i="1"/>
  <c r="F196" i="1"/>
  <c r="F195" i="1"/>
  <c r="F194" i="1"/>
  <c r="F193" i="1"/>
  <c r="F192" i="1"/>
  <c r="D191" i="1"/>
  <c r="F191" i="1" s="1"/>
  <c r="F189" i="1"/>
  <c r="F188" i="1"/>
  <c r="F186" i="1"/>
  <c r="F184" i="1"/>
  <c r="F182" i="1"/>
  <c r="F180" i="1"/>
  <c r="F179" i="1"/>
  <c r="F178" i="1"/>
  <c r="F177" i="1"/>
  <c r="F174" i="1"/>
  <c r="F173" i="1"/>
  <c r="A173" i="1"/>
  <c r="F172" i="1"/>
  <c r="F170" i="1"/>
  <c r="F169" i="1"/>
  <c r="F168" i="1"/>
  <c r="F166" i="1"/>
  <c r="F165" i="1"/>
  <c r="A165" i="1"/>
  <c r="A166" i="1" s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D82" i="1"/>
  <c r="F82" i="1" s="1"/>
  <c r="D81" i="1"/>
  <c r="F81" i="1" s="1"/>
  <c r="F80" i="1"/>
  <c r="D79" i="1"/>
  <c r="F79" i="1" s="1"/>
  <c r="F78" i="1"/>
  <c r="F77" i="1"/>
  <c r="F76" i="1"/>
  <c r="F75" i="1"/>
  <c r="F73" i="1"/>
  <c r="F72" i="1"/>
  <c r="F71" i="1"/>
  <c r="F69" i="1"/>
  <c r="F68" i="1"/>
  <c r="F65" i="1"/>
  <c r="F64" i="1"/>
  <c r="F63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5" i="1"/>
  <c r="F24" i="1"/>
  <c r="F23" i="1"/>
  <c r="F22" i="1"/>
  <c r="F21" i="1"/>
  <c r="F20" i="1"/>
  <c r="F19" i="1"/>
  <c r="F18" i="1"/>
  <c r="F17" i="1"/>
  <c r="F16" i="1"/>
  <c r="F15" i="1"/>
  <c r="F13" i="1"/>
  <c r="F294" i="1" l="1"/>
  <c r="F282" i="1"/>
  <c r="F452" i="1" s="1"/>
</calcChain>
</file>

<file path=xl/sharedStrings.xml><?xml version="1.0" encoding="utf-8"?>
<sst xmlns="http://schemas.openxmlformats.org/spreadsheetml/2006/main" count="893" uniqueCount="480">
  <si>
    <t>КОЛИЧЕСТВЕНО-СТОЙНОСТНА  СМЕТКА</t>
  </si>
  <si>
    <t>№</t>
  </si>
  <si>
    <t>Вид СМР</t>
  </si>
  <si>
    <t>к-во</t>
  </si>
  <si>
    <t>ед.цена</t>
  </si>
  <si>
    <t>N</t>
  </si>
  <si>
    <t>ПАРКОУСТРОЙСТВО И БЛАГОУСТРОЙСТВО</t>
  </si>
  <si>
    <t>I</t>
  </si>
  <si>
    <t>ПОДГОТОВКА НА СТРОИТЕЛНАТА ПЛОЩАДКА</t>
  </si>
  <si>
    <t>Почистване на зелени площи и премахване на издънки</t>
  </si>
  <si>
    <t>м2</t>
  </si>
  <si>
    <t>II</t>
  </si>
  <si>
    <t>ИЗГРАЖДАНЕ НА АЛЕИ И ПЛОЩАДКИ И СТЪЛБИ</t>
  </si>
  <si>
    <t>Изкоп подравняване и направа на легло на насилки</t>
  </si>
  <si>
    <t>M3</t>
  </si>
  <si>
    <t>Доставка,полагане и трамбоване на основа от трошен камък</t>
  </si>
  <si>
    <t>M</t>
  </si>
  <si>
    <t>Доставка, полагане на геотекстил 200г/м2</t>
  </si>
  <si>
    <t>М2</t>
  </si>
  <si>
    <t>Доставка и полагане на  бетонови павета 10/20/6см в/у  трошен пясък  и  фъгиране с фракция 0/4</t>
  </si>
  <si>
    <t>M2</t>
  </si>
  <si>
    <t>Доставка и направа на зидария от бет. ивици 10/25/50 с включени всички разходи</t>
  </si>
  <si>
    <t>Кофраж монтаж и демонтаж</t>
  </si>
  <si>
    <t>Доставка и монтаж на армировка</t>
  </si>
  <si>
    <t>KГ</t>
  </si>
  <si>
    <t>Доставка и полагане на бетон В20</t>
  </si>
  <si>
    <t>М3</t>
  </si>
  <si>
    <t>Доставка и полагане на бетонови плочи 40/40/5 с влкючено фугиране в/у цим. лепило</t>
  </si>
  <si>
    <t>Доставка и облицоване на стълби с бетонови плочи по детайл</t>
  </si>
  <si>
    <t>III</t>
  </si>
  <si>
    <t>ИЗГРАЖДАНЕ НА ПОЛИВНА СИСТЕМА</t>
  </si>
  <si>
    <t>Доставка на Разпръсквач дефлекторен  30 cm</t>
  </si>
  <si>
    <t>БР</t>
  </si>
  <si>
    <t>Доставка на Дюза  Правоъгълник - край среда  1.5 m X 4.6 m</t>
  </si>
  <si>
    <t>Доставка на Дюза  Правоъгълник - център  1.5 m X 9.2 m</t>
  </si>
  <si>
    <t>Доставка на Коляно 1/2" коничен накрайник</t>
  </si>
  <si>
    <t>Доставка на Коляно 3/4" коничен накрайник</t>
  </si>
  <si>
    <t>Доставка на Тръба Ф16мм(12.5вътрешен)-5.5 атм./30m</t>
  </si>
  <si>
    <t>М'</t>
  </si>
  <si>
    <t>Доставка на Клапан електромагнитен  1"Ж/  със соленоид на 24V/AC</t>
  </si>
  <si>
    <t>Доставка на Програматор вън. - 8 станции</t>
  </si>
  <si>
    <t>Доставка на Датчик за дъжд</t>
  </si>
  <si>
    <t>Доставка на Шахта за клапани 20"правоъгълна / 39 x 56 x h=33 cm, със  закл. Дръжка</t>
  </si>
  <si>
    <t>Доставка на  Нипел с уплътнение 1"</t>
  </si>
  <si>
    <t>Доставка на Колектор за клапани 3-пътен / холендров 1"Ж</t>
  </si>
  <si>
    <t>Доставка на Обсадна тръба PVC Ø50</t>
  </si>
  <si>
    <t>Доставка на Тръба полиетилен Ø32 PN10</t>
  </si>
  <si>
    <t>Доставка на Тръба полиетилен Ø25 PN10</t>
  </si>
  <si>
    <t>Доставка на PЕ Водовземна скоба Ø25 x 3/4"</t>
  </si>
  <si>
    <t>Доставка на PЕ Коляно Ø32 x 3/4"</t>
  </si>
  <si>
    <t>Доставка на  РЕ Тройник PN10 25 x 25 x 25</t>
  </si>
  <si>
    <t>Доставка на  РЕ Адаптор мъжки PN10 25 x 1”</t>
  </si>
  <si>
    <t>Доставка на Хидроизолираща връзка - 3 x 1,5 mm2 (max. 30V)</t>
  </si>
  <si>
    <t>Доставка на Ел. кабел "ШВПС" 3х1.0 мм</t>
  </si>
  <si>
    <t xml:space="preserve">Доставка на Гофрирана тръба </t>
  </si>
  <si>
    <t xml:space="preserve">Изкоп - насип </t>
  </si>
  <si>
    <t>Монтажни работи на  тръби, фитинги и специализиран продукт</t>
  </si>
  <si>
    <t>Доставка и имонтаж на помпа с работни парамери:Q=2,4m3/h, H=3,5 bar, със смукателна и нагнетателна част</t>
  </si>
  <si>
    <t>Доставка и монтаж на електронен пресостат</t>
  </si>
  <si>
    <t xml:space="preserve">Доставка и монтаж табло за управление и защита </t>
  </si>
  <si>
    <t>Доставка и монтаж на резервоар полиеилен вертикален 1000л</t>
  </si>
  <si>
    <t>IV</t>
  </si>
  <si>
    <t>ЗЕЛЕНО СТРОИТЕЛСТВО</t>
  </si>
  <si>
    <t>Провеждане на санитарни и оформящи резитби на дървета</t>
  </si>
  <si>
    <t>бр</t>
  </si>
  <si>
    <t>Доставка и разстилане на хумусна почва</t>
  </si>
  <si>
    <t>м3</t>
  </si>
  <si>
    <t>Засаждане на двуредов живплет в средни почви</t>
  </si>
  <si>
    <t>м</t>
  </si>
  <si>
    <t>Засаждане на декоративни храсти в дупки 30/30/30 в средни почви</t>
  </si>
  <si>
    <t>Затревяване, всички етапи, по норма 40гр/м2 тревна смеска и 30гр/м2 амониев нитрат</t>
  </si>
  <si>
    <t>V</t>
  </si>
  <si>
    <t>ДОСТАВКА НА РАСТИТЕЛНОСТ ЗА ОЗЕЛЕНЯВАНЕ</t>
  </si>
  <si>
    <t>Широколистни храсти</t>
  </si>
  <si>
    <t>Ligustrum ovalifolium</t>
  </si>
  <si>
    <t>40-60</t>
  </si>
  <si>
    <t>Potentila fruticosa</t>
  </si>
  <si>
    <t>30-40</t>
  </si>
  <si>
    <t>VI</t>
  </si>
  <si>
    <t>ОБЗАВЕЖДАНЕ И ОБОРУДВАНЕ</t>
  </si>
  <si>
    <t>Доставка и монтаж на ограда от оградни пана с L=250см и h=173см  от електро-заварена мрежа ∅5 растер 200/50 с 3 броя "v" извивки за усилване и стълбове 60х40 и фундаменти</t>
  </si>
  <si>
    <t>М</t>
  </si>
  <si>
    <t>Доставка и монтаж на двукрила врата ш=350см с h=170см от рамка 60х60 и вертикални профили 25х25 през 110мм включени колони и фундаменти</t>
  </si>
  <si>
    <t>Доставка и монтаж на метален парапет с включени всички елементи за монтаж</t>
  </si>
  <si>
    <t>VII</t>
  </si>
  <si>
    <t>ПРОИЗВОДСТВО</t>
  </si>
  <si>
    <t>Доставка и полагане на Почвопокривно фолио РРХ,UV-стабилизирано,100г/м2,водопропускливост 10л/м2/сек, ширина 2,07 м, с включени скоби за монтаж</t>
  </si>
  <si>
    <t>Доставка и монтаж на метални арки за покрити парници</t>
  </si>
  <si>
    <t>Доставка и полагане на полиетиленоео фолио, UV-стабилизирано,0,20 мм</t>
  </si>
  <si>
    <t>Доставка на почвен субстрат за производство</t>
  </si>
  <si>
    <t>л</t>
  </si>
  <si>
    <t>Доставка на сандъчета за засяване размер29 x 55x 6 (5)</t>
  </si>
  <si>
    <t xml:space="preserve">Доставка на форма за разсади 21 Гнезда размер 29 x 55 х 8.5 </t>
  </si>
  <si>
    <t>Доставка на форма за разсади 32 Гнезда - отвор 6 х 6 см размер 54 x 28 x 6</t>
  </si>
  <si>
    <t>Доставка на форма за разсади 32H Гнезда 3 размер 54 x 28 x 11</t>
  </si>
  <si>
    <t>Доставка на форма за разсади 50 Гнезда - отвор 5 х 5 см размер 54 x 28 x 5</t>
  </si>
  <si>
    <t>Доставка на форма за разсади 50Н Гнезда размер 54 x 28 x 8.5</t>
  </si>
  <si>
    <t>Доставка на форма за разсади 72 Гнезда - отвор 4 х 4 см размер 54 x 28 x 5</t>
  </si>
  <si>
    <t>Доставка на форма за разсади 98 Гнезда - отвор 3,6 х 3,6 см размер 54 x 28 x 5</t>
  </si>
  <si>
    <t>Доставка на форма за разсади 200 Гнезда - отвор 2,5 х 2,5 см размер 54 x 28 x 4</t>
  </si>
  <si>
    <t>Доставка на форма за разсади 390 Гнезда - отвор 1,8 х 1,8 см 54 x 28 x 2.5</t>
  </si>
  <si>
    <t>Доставка на Контейнер правоъгълни H= 15,2 Диам.: 17</t>
  </si>
  <si>
    <t>Доставка на контейнер правоъгълни H= 15,2 Диам.: 19</t>
  </si>
  <si>
    <t>Доставка на контейнер правоъгълни H= 17 Диам.: 19</t>
  </si>
  <si>
    <t>Доставка на семена от Tagetes patula</t>
  </si>
  <si>
    <t>g</t>
  </si>
  <si>
    <t>Доставка на семена от Gazania</t>
  </si>
  <si>
    <t>Доставка на семена от Portulaca</t>
  </si>
  <si>
    <t>Доставка на семена от Celosia</t>
  </si>
  <si>
    <t>Доставка на семена от Begonia</t>
  </si>
  <si>
    <t>Доставка на семена от Petuniа</t>
  </si>
  <si>
    <t>Доставка на семена от Dimorphotheca</t>
  </si>
  <si>
    <t>Доставка на сСемена от Bellis</t>
  </si>
  <si>
    <t>Доставка на семена от Myosotis</t>
  </si>
  <si>
    <t>Доставка на семена от Viola</t>
  </si>
  <si>
    <t>Доставка на майчини растения за резници от Petuniа</t>
  </si>
  <si>
    <t>Доставка на майчини растения за резници от Iresine</t>
  </si>
  <si>
    <t>Доставка на майчини растения за резници от Helychrysum</t>
  </si>
  <si>
    <t>Доставка на майчини растения за резници от Coleus</t>
  </si>
  <si>
    <t>Доставка на майчини растения за резници от Pilea muscosa</t>
  </si>
  <si>
    <t>Доставка на майчини растения за резници от Pilea cadierei</t>
  </si>
  <si>
    <t>Доставка на майчини растения за резници от Santolina chamaecyparissus</t>
  </si>
  <si>
    <t>Доставка на майчини растения за резници от Santolina viridis</t>
  </si>
  <si>
    <t xml:space="preserve">Доставка на майчини растения за резници от Pelargonium hortorum </t>
  </si>
  <si>
    <t>ЕЛЕКТРИЧЕСКА</t>
  </si>
  <si>
    <t>Eл. Табла, площадка, дизел генератор, главни линии и кабелни скари</t>
  </si>
  <si>
    <t>Присъединяване към съществуващо ел. табло</t>
  </si>
  <si>
    <t>бр.</t>
  </si>
  <si>
    <t>Направа на изкоп 1,10/0,40м</t>
  </si>
  <si>
    <t>Направа на изкоп 0,80/0,40м</t>
  </si>
  <si>
    <t>Полагане на пясъчна възглавница</t>
  </si>
  <si>
    <t>Доставка и заливане на бетон Б10 в изкоп</t>
  </si>
  <si>
    <t>Доставка и полагане в изкоп на HDPE тръба Φ70</t>
  </si>
  <si>
    <t>Доставка и полагане в изкоп на HDPE тръба Φ42</t>
  </si>
  <si>
    <t>Доставка и полагане в изкоп на HDPE тръба Φ23</t>
  </si>
  <si>
    <t>Зариване на изкоп с трамбоване и полагане на сигнална PVC лента</t>
  </si>
  <si>
    <t>Доставка и монтаж на кабели CABT 4x25мм²</t>
  </si>
  <si>
    <t>Доставка и монтаж на кабел CBT 5x10мм²</t>
  </si>
  <si>
    <t>Доставка и монтаж на кабел CBT 5x4мм²</t>
  </si>
  <si>
    <t>Доставка и монтаж на кабел CBT 5x2,5мм²</t>
  </si>
  <si>
    <t>Доставка и монтаж на кабел CBT3x6мм²</t>
  </si>
  <si>
    <t>Доставка и монтаж на кабел CBT3x1,5мм²</t>
  </si>
  <si>
    <t>Доставка и монтаж на кабел LiYCY 4x1мм²</t>
  </si>
  <si>
    <t>Доставка и монтаж на дизел-генератор 15kVA комплект с Табло ABP и самопускане</t>
  </si>
  <si>
    <t>Доставка и монтаж на метална кабелна скара 200/50мм</t>
  </si>
  <si>
    <t>Доставка и монтаж на метална кабелна скара100/50мм</t>
  </si>
  <si>
    <t>Доставка и монтаж осв. тяло IP54 65 W с LED светлоизточник външно осветление, комплект със стълб 3,5м над земята, разклонителна кутия, окабеляване и направа на фундамент</t>
  </si>
  <si>
    <t>Доставка и монтаж на таблa по схема 5 бр.</t>
  </si>
  <si>
    <t>Осветление, контакти и силови консуматори в оранжерия и административна част</t>
  </si>
  <si>
    <t>Доставка и полагане на HDPE тръба ф70</t>
  </si>
  <si>
    <t>Доставка и полагане нa гъвкава метална тръба ф23</t>
  </si>
  <si>
    <t>Доставка и монтаж на ПВХ кабелен канал с капак 1,5/2см</t>
  </si>
  <si>
    <t>Доставка и монтаж на ПВХ кабелен канал с капак 4/2см</t>
  </si>
  <si>
    <t>Доставка и монтаж на ПВХ кабелен канал с капа 8/2см</t>
  </si>
  <si>
    <t>Доставка и монтаж на разклонителна кутия IP65</t>
  </si>
  <si>
    <t>Доставка и монтаж на разклонителна кутия IP21</t>
  </si>
  <si>
    <t>Доставка и монтаж на контакт „Шуко” 16А, IP20</t>
  </si>
  <si>
    <t>Доставка и монтаж на контакт „Шуко” 16А, IP44</t>
  </si>
  <si>
    <t>Доставка и монтаж на ключ обикновен IP20</t>
  </si>
  <si>
    <t>Доставка и монтаж на ключ сериен IP20</t>
  </si>
  <si>
    <t>Доставка и монтаж на ключ обикновен IP44</t>
  </si>
  <si>
    <t>Доставка и монтаж на ключ деявиаторен IP44</t>
  </si>
  <si>
    <t>Доставка и монтаж осв. тяло за монтаж на таван с LED IP21</t>
  </si>
  <si>
    <t>Доставка и монтаж осв. тяло с LED IP44</t>
  </si>
  <si>
    <t>Доставка и монтаж осв. тяло с LED 45W IP21 с ЕПРА</t>
  </si>
  <si>
    <t xml:space="preserve">Доставка и монтаж аварийно осветително тяло 11W IP65 – пиктограма с указване посоката за евакуация </t>
  </si>
  <si>
    <t xml:space="preserve">Доставка и монтаж аварийно осветително тяло 11W IP20 – пиктограма с указване посоката за евакуация </t>
  </si>
  <si>
    <t xml:space="preserve">Доставка и монтаж аварийно осветително тяло 26W IP44 </t>
  </si>
  <si>
    <t>Доставка и монтаж осв. тяло с LED 51W с ЕПРА IP65</t>
  </si>
  <si>
    <t>Доставка и монтаж осв. тяло с LED 30W с ЕПРА IP21</t>
  </si>
  <si>
    <t>Доставка и изтегляне на кабел CBT 8x1,5мм²</t>
  </si>
  <si>
    <t>Доставка и изтегляне на кабел CBT3x4мм²</t>
  </si>
  <si>
    <t>Доставка и изтегляне на кабел CBT 3x2,5мм²</t>
  </si>
  <si>
    <t>Доставка и изтегляне на кабел CBT 3x1,5мм²</t>
  </si>
  <si>
    <t>Доставка и изтегляне на кабел CBБT 3x1,5мм²</t>
  </si>
  <si>
    <t>Доставка и изтегляне на кабел CBБT 2x1,5мм²</t>
  </si>
  <si>
    <t>Доставка и изтегляне на кабел CBБT 6x1,5мм²</t>
  </si>
  <si>
    <t>Мълниезащитна инсталация</t>
  </si>
  <si>
    <t xml:space="preserve">Проводник-AlSiMg Φ8мм </t>
  </si>
  <si>
    <t>Доставка имонтаж на желязна поцинкована шина 40/4мм</t>
  </si>
  <si>
    <t>Доставка и монтаж на съединителна планка</t>
  </si>
  <si>
    <t>Заземителна Инсталация</t>
  </si>
  <si>
    <t>Доставка и монтаж на желязна поцинкована шина 40/4мм</t>
  </si>
  <si>
    <t>м.</t>
  </si>
  <si>
    <t>Направа на заземление с един кола 63/63/4  с преходно съпротивление по малко или равно на 30Ω</t>
  </si>
  <si>
    <t>Инсталация за изравняване на потенциалите</t>
  </si>
  <si>
    <t>Направа на заземление с два кола 63/63/4 с височина 1,5м и преходно съпротивление по малко или равно на 10Ω</t>
  </si>
  <si>
    <t>Свързване със специализирана клема</t>
  </si>
  <si>
    <t>АРХИТЕКТУРА</t>
  </si>
  <si>
    <t>Вътрешни преградни стени</t>
  </si>
  <si>
    <t>Доставка  и  монтаж на преградна стена GKB 12см.</t>
  </si>
  <si>
    <t>Доставка  и  монтаж на преградна стена GKI 12см.</t>
  </si>
  <si>
    <t>Доставка  и  монтаж на преградна стена GKI 7,5см.</t>
  </si>
  <si>
    <t>Доставка  и  монтаж на предстенна обшивка от  GKI при душовете</t>
  </si>
  <si>
    <t>Външни стени</t>
  </si>
  <si>
    <t>Доставка  и  монтаж на сандвич панели SP2B PIR - 80mm. С включени всички разходи за монтаж</t>
  </si>
  <si>
    <t xml:space="preserve">Нулев цикъл </t>
  </si>
  <si>
    <t>Доставка и полагане на топлоизолация /само под хор. ст.б.на административно-битовата сграда/ Настилка XPS 6см.с включени всички разходи</t>
  </si>
  <si>
    <t>Покривни панели</t>
  </si>
  <si>
    <t>Доставка  и  монтаж на сандвич панели SP2C PIR - 140мм. С включени всички разходи за монтаж</t>
  </si>
  <si>
    <t>Дограма</t>
  </si>
  <si>
    <t>Доставка  и  монтаж на PVC-дограма със стъклопакет -бяла на цвят</t>
  </si>
  <si>
    <t>Доставка  и  полагане на PVC первази на прозорци</t>
  </si>
  <si>
    <t>Настилки, облицовки и окачени тавани</t>
  </si>
  <si>
    <t>Доставка и полагане на разливна хидоизолация по под, ъгли и на височина 0,4м. Над пода</t>
  </si>
  <si>
    <t xml:space="preserve">Доставка и полагане на настилки   гранитогрес </t>
  </si>
  <si>
    <t>Доставка и полагане на шлайфан бетон с фуги през 3,2м.  и полипропиленови фибри 12мм/18мик. Включва добавки и импрегнанти от графит и смоли, както и запълване на фугите със силикон</t>
  </si>
  <si>
    <t>Доставка и монтаж на WC /Душове настилка - теракота</t>
  </si>
  <si>
    <t>Доставка и полагане на фаянсови плочки до Н=2.6m</t>
  </si>
  <si>
    <t>Доставка и монтаж на Первази  в помещенията</t>
  </si>
  <si>
    <t>Доставка и полагане на цокъл  - каменна  облицовка с формени плочи жълт пясъчник 20/свободно и d=2см.</t>
  </si>
  <si>
    <t>Доставка и монтаж на окачен таван GKB с включени всички мероприятия(грундиране, шлайфане, боядисване с латекс)</t>
  </si>
  <si>
    <t>Доставка и монтаж на окачен таван GKI с включени всички мероприятия( грундиране, шлайфане, измазване със латекс)</t>
  </si>
  <si>
    <t>Врати</t>
  </si>
  <si>
    <t>Доставка и монтаж на врати /по спецификация/</t>
  </si>
  <si>
    <t>Оборудване оранжерия</t>
  </si>
  <si>
    <t>Доставка и полагане на шина поцинкована 40х4мм</t>
  </si>
  <si>
    <t>Доставка и монтаж на електро апарати за реверсивно управление на електродвигатели - комплект в ГКТ</t>
  </si>
  <si>
    <t>Доставка и монтаж, настройки и програмиране на контролер управляващ технологичните процеси окомплектован с датчици и принадлежности</t>
  </si>
  <si>
    <t>Пускови работи на контролер и софтуерните продукти заедно с тяхно оборудване</t>
  </si>
  <si>
    <t>Доставка и монтаж на метеорологична станция</t>
  </si>
  <si>
    <t>Доставка и инсталация на персонален компютър с включени необходимите софтуерни продукти и тяхното програмиране</t>
  </si>
  <si>
    <t>Доставка и инсталиране на принтер</t>
  </si>
  <si>
    <t>Доставка и монтаж на скоба Ф27мм(комплект)</t>
  </si>
  <si>
    <t>Доставка и монтаж на прът теглещ(Тръба Ф27)</t>
  </si>
  <si>
    <t>Доставка и монтаж на вал задвижващ - 1"</t>
  </si>
  <si>
    <t>Доставка и монтаж на мотор редуктор. Комплект : съединител 2 бр; крайни изключватели; монтажни елементи</t>
  </si>
  <si>
    <t>Доставка и монтаж на рейка-зъбно колело - теглещ тип (Tnn-TRN520 Комплект с монтажни елементи)</t>
  </si>
  <si>
    <t>Доставка и монтаж на трегер за мотор</t>
  </si>
  <si>
    <t>Доставка и монтаж на скрепителни елементи</t>
  </si>
  <si>
    <t>кг</t>
  </si>
  <si>
    <t>Доставка и монтаж на шпроси</t>
  </si>
  <si>
    <t>Доставка и монтаж на моторредуктор. Комплект, с крайни изключватели, носеща планка и съединител</t>
  </si>
  <si>
    <t>Доставка и монтаж на платно екраниращо, 50/50</t>
  </si>
  <si>
    <t>кв.м</t>
  </si>
  <si>
    <t>Доставка и монтаж на задвижващ вал 1 поцинкован с монтажни принадлежности. Тръба</t>
  </si>
  <si>
    <t>Доставка и монтаж на стоманен лагер за вала. Комплект</t>
  </si>
  <si>
    <t>Доставка и монтаж на теглещ барабан. Комплект</t>
  </si>
  <si>
    <t>Изработка, доставка и монтаж на носещ профил -поцинкован. Квадрат 50x30x2</t>
  </si>
  <si>
    <t>Доставка и монтаж на крайни ролки Ф100мм. Комплект</t>
  </si>
  <si>
    <t>Доставка и монтаж на стоманено, поцинковано теглещо въже 3 мм</t>
  </si>
  <si>
    <t>Доставка и полагане на корди 2.5 мм. Полиестърни</t>
  </si>
  <si>
    <t>Изработка, доставка и монтаж на събиращ профил Ф19. Тръба</t>
  </si>
  <si>
    <t>Доставка и полагане на стоманено въже с пл. покритие Ф2,5мм</t>
  </si>
  <si>
    <t>Доставка и монтаж на свързващи елементи. Комплект: скоби, планки, щипки, обтяжки, клипси болтове</t>
  </si>
  <si>
    <t>Доставка и монтаж на  стъкло 4мм. закалено (монтаж в двоен пакет)</t>
  </si>
  <si>
    <t>ВИК</t>
  </si>
  <si>
    <t>МЪГЛУВАЩА СИСТЕМА</t>
  </si>
  <si>
    <t>Мъглуваща дюза 13 l/h</t>
  </si>
  <si>
    <t>Стойка за окачване "fast-n-fast" със стабилизираща тежест 60 cm</t>
  </si>
  <si>
    <t>Тръба LDPE PN6 Ф16</t>
  </si>
  <si>
    <t>Тройник за LDPE външна резба 16x1/2"x16</t>
  </si>
  <si>
    <t>Тройник PP вътрешна резба 16x1/2"x16</t>
  </si>
  <si>
    <t>Тръба PP Ф20</t>
  </si>
  <si>
    <t>M'</t>
  </si>
  <si>
    <t>Коляно PP Ф20</t>
  </si>
  <si>
    <t>Доставка и имонтаж на помпа с работни парамери:Q=0,4m3/h, H=4,0 bar, със смукателна и нагнетателна част</t>
  </si>
  <si>
    <t xml:space="preserve">Доставка и монтаж датчик за влажност на въздуха </t>
  </si>
  <si>
    <t>СГРАДЕН ВОДОПРОВОД</t>
  </si>
  <si>
    <t>Доставка и монтаж на тръба РР Ø63 за студена вода с дебелина 3,0 мм</t>
  </si>
  <si>
    <t>Доставка и монтаж на тръба РР Ø32 за студена вода с дебелина 3,0 мм</t>
  </si>
  <si>
    <t>Доставка и монтаж на тръба РР Ø25 за студена вода с дебелина 2,5 мм</t>
  </si>
  <si>
    <t>Доставка и монтаж на тръба РР Ø20 за студена вода с дебелина 2,3 мм</t>
  </si>
  <si>
    <t>Доставка и монтаж на тръба РР Ø25 за топла вода с дебелина 4,2 мм</t>
  </si>
  <si>
    <t>Доставка и монтаж на тръба РР Ø20 за топла вода с дебелина 3,4 мм</t>
  </si>
  <si>
    <t>Доставка и монтаж на тръба РР Ø20 циркулация</t>
  </si>
  <si>
    <t>Доставка и монтаж на топлоизолация Ø25</t>
  </si>
  <si>
    <t>Доставка и монтаж на топлоизолация Ø20</t>
  </si>
  <si>
    <t xml:space="preserve">Доставка и монтаж на ъглови СК ø1/2'' за мивки </t>
  </si>
  <si>
    <t xml:space="preserve">Доставка и монтаж на СК за тоалетна </t>
  </si>
  <si>
    <t>Доставка и монтаж на СК Ø63 с изпразнител</t>
  </si>
  <si>
    <t>Доставка и монтаж на СК Ø25 с изпразнител</t>
  </si>
  <si>
    <t>Доставка и монтаж на СК Ø32 с изпразнител</t>
  </si>
  <si>
    <t xml:space="preserve">Доставка и монтаж на циркулационна помпа H=2м  Q=0,5m³/h  N=80w   </t>
  </si>
  <si>
    <t>Доставка и монтаж на смесител за тоалетен умивалник</t>
  </si>
  <si>
    <t>Доставка и монтаж на смесител за кухненска мивка</t>
  </si>
  <si>
    <t>Доставка и монтаж на смесител за душ</t>
  </si>
  <si>
    <t>Бойлер 100л</t>
  </si>
  <si>
    <t>СГРАДНА КАНАЛИЗАЦИЯ</t>
  </si>
  <si>
    <t xml:space="preserve">Доставка и монтаж на тръба РVC Ø160 </t>
  </si>
  <si>
    <t>Доставка и монтаж на тръба  PVCØ110 включително фитинги</t>
  </si>
  <si>
    <t>Доставка и монтаж на тръба  PVCØ50 включително фитинги</t>
  </si>
  <si>
    <t>Доставка и монтаж на ДУ парче 160/110/110</t>
  </si>
  <si>
    <t>Доставка и монтаж на У парче 160/110</t>
  </si>
  <si>
    <t>Доставка и монтаж на дъга 160</t>
  </si>
  <si>
    <t>Доставка и монтаж на тоалетни умивалници</t>
  </si>
  <si>
    <t>Доставка и монтаж на кухненски умивалник</t>
  </si>
  <si>
    <t>Доставка и монтаж на подов сифон ф100</t>
  </si>
  <si>
    <t>Доставка и монтаж на подов сифон ф50</t>
  </si>
  <si>
    <t>Доставка и монтаж на ревизионен отвор 110</t>
  </si>
  <si>
    <t>Доставка и монтаж на ревизионен отвор 160</t>
  </si>
  <si>
    <t>Доставка и монтаж на противовакуумна клапа</t>
  </si>
  <si>
    <t>Отводнителна решетка</t>
  </si>
  <si>
    <t>м'</t>
  </si>
  <si>
    <t>ПЛОЩАДКОВ ВОДОПРОВОД</t>
  </si>
  <si>
    <t>Изкоп за площадков водопровод от Младежки дом до оранжерия с ширина 1,2 м и дълбочина до 1,6м</t>
  </si>
  <si>
    <t>М³</t>
  </si>
  <si>
    <t>Доставка и полагане на пясък за пясъчна възглавница  10 см</t>
  </si>
  <si>
    <t xml:space="preserve">Обратно засипване на водопровода с пясък до 10 см от теме тръба </t>
  </si>
  <si>
    <t>Обратно засипване с баластра</t>
  </si>
  <si>
    <t xml:space="preserve">Доставка и монтаж на тръба РЕ Ø63/PN 10 за студена вода </t>
  </si>
  <si>
    <t>Доставка и монтаж на преход (гилза) за преминаване през бетон</t>
  </si>
  <si>
    <t>Контролен водомер Ø2" в сграда на Младежки дом</t>
  </si>
  <si>
    <t>СК Ø2"</t>
  </si>
  <si>
    <t>ОК Ø2"</t>
  </si>
  <si>
    <t>СК с изпускател</t>
  </si>
  <si>
    <t>МФ Ø2"</t>
  </si>
  <si>
    <t>ПЛОЩАДКОВА КАНАЛИЗАЦИЯ</t>
  </si>
  <si>
    <t>Изкоп за тръба PPф160</t>
  </si>
  <si>
    <t>Обратно засипване на канала на 20 см от теме тръба с пясък</t>
  </si>
  <si>
    <t>Обратно засипване с обратен насип</t>
  </si>
  <si>
    <t>Доставка и монтаж на тръба РPØ160</t>
  </si>
  <si>
    <t>Доставка и монтаж на РШф1000 до 4,00м</t>
  </si>
  <si>
    <t>Доставка и монтаж на РШф400 до 4,00м</t>
  </si>
  <si>
    <t>ГАЗИФИКАЦИЯ</t>
  </si>
  <si>
    <t>Газова инсталация</t>
  </si>
  <si>
    <t>Доставка и монтажТръба PE-HD(80), SDR 11, за газ 4 bar,  Æ63x5,8, Lx1.05</t>
  </si>
  <si>
    <t>m</t>
  </si>
  <si>
    <t>Доставка и монтаж Коляно PE 80 SDR 11, тип W90°, d63, кат. № T-612 093</t>
  </si>
  <si>
    <t>Доставка и монтажМуфа-нипел PE/метал Æ63х2" тип 112 (male connection)</t>
  </si>
  <si>
    <t>Доставка и монтажТръба стоманена S EN 10208-1-L290 GA –Ø26,9х3,2-r2, док. за качество EN 10204-3.1B</t>
  </si>
  <si>
    <t>Доставка и монтажТръба стоманена S EN 10208-1-L290 GA –Ø48,3х3,6-r2, док. за качество EN 10204-3.1B</t>
  </si>
  <si>
    <t>Доставка и монтаж Тръба стоманена S EN 10208-1-L290 GA –Ø60,3х3,6-r2, док. за качество EN 10204-3.1B</t>
  </si>
  <si>
    <t>Доставка и монтаж Тръба стоманена S EN 10208-1-L290 GA –Ø114,3х2,3-r2, док. за качество EN 10204-3.1B</t>
  </si>
  <si>
    <t>Доставка и монтаж Коляно DIN 2605-1-90-3-26,9x3,2-S-D документ за качество по EN 10204-3.1(StE290.7)</t>
  </si>
  <si>
    <t>Доставка и монтаж Коляно DIN 2605-1-90-3-48,3х3,6-S-D документ за качество по EN 10204-3.1(StE290.7)</t>
  </si>
  <si>
    <t>Доставка и монтаж Коляно DIN 2605-1-90-3-60,3x3,6-S-D документ за качество по EN 10204-3.1(StE290.7)</t>
  </si>
  <si>
    <t>Доставка и монтаж Тройник DIN 2605-1-90-3-60,3x3,6-S-D документ за качество по EN 10204-3.1(StE290.7)</t>
  </si>
  <si>
    <t>Доставка и монтаж Преход DIN 2616-2-К-60,3х3,6-26,9х3,2-S-D документ за качество по EN 10204-3.1(StE290.7)</t>
  </si>
  <si>
    <t>Доставка и монтаж Преход DIN 2616-2-К-60,3х3,6-48,3х3,2-S-D документ за качество по EN 10204-3.1(StE290.7)</t>
  </si>
  <si>
    <t>Доставка и монтаж Кран сферичен за природен газ – 3/4" (F-F) PN4</t>
  </si>
  <si>
    <t>Доставка и монтаж Кран сферичен за природен газ – DN50(F-F) PN4</t>
  </si>
  <si>
    <t>Доставка и монтаж Кран-бутон за манометър DN20, PN6</t>
  </si>
  <si>
    <t>Доставка и монтаж Манометър 0÷600mbar</t>
  </si>
  <si>
    <t>Доставка и монтаж Електромагнитен вентил за газ, нормално затворен, максимално входящо налягане 0,1bar, DN50, PN6</t>
  </si>
  <si>
    <t>Доставка и монтаж Холендър стоманен 3/4”</t>
  </si>
  <si>
    <t>Доставка и монтаж Холендър стоманен 2”</t>
  </si>
  <si>
    <t>Доставка и монтаж Антивибрационна връзка за газ 3/4" M-F, L=0,2(0,4)m</t>
  </si>
  <si>
    <t>Доставка и монтаж Лента тефлонова (ролка)</t>
  </si>
  <si>
    <t>Доставка и монтаж Опора (скоба) за укрепване на тръбопровод Æ26 mm, комплект с дюбел за метал</t>
  </si>
  <si>
    <t>Доставка и монтаж Опора (скоба) за укрепване на тръбопровод Æ48 mm, комплект с дюбел за метал</t>
  </si>
  <si>
    <t>Доставка и монтаж Опора (скоба) за укрепване на тръбопровод Æ60 mm, комплект с дюбел за метал</t>
  </si>
  <si>
    <t>Изпитване на якост и плътност на вътрешна газопроводна инсталация (тръби и арматура)</t>
  </si>
  <si>
    <t>72 часова проба на котел</t>
  </si>
  <si>
    <t>h</t>
  </si>
  <si>
    <t>Вентилация КИП и А</t>
  </si>
  <si>
    <t xml:space="preserve">Центробежен вентилатор за канален монтаж (взривозащитен IIA-T1) тип RK 315 Ex, Q = 80 (180 m 3 /h; H = 200 Pa , 380V/50Hz, комплект с честотен преобразувател „Siemens” 400V, 3Ph, 50Hz </t>
  </si>
  <si>
    <t>НЖР 200/200</t>
  </si>
  <si>
    <t>Спировъздуховод Æ100</t>
  </si>
  <si>
    <t>Преход за спировъздуховод Æ315/Æ160</t>
  </si>
  <si>
    <t>Преход за спировъздуховод Æ160/Æ100</t>
  </si>
  <si>
    <t>Предпазна решетка Æ100</t>
  </si>
  <si>
    <t>Осв.тяло взривозащитено  тип ЕЕх II T4 26 W</t>
  </si>
  <si>
    <t>Взривозащитена ел. клемна кутия ЕЕх IIT6 тип 8118/122-099, арт. No 00037367, за вентилатор – В1</t>
  </si>
  <si>
    <t>Закрепващи скоби СДМК</t>
  </si>
  <si>
    <t>Електрическо табло TAБ, комплект със  сирена със сигнална лампа за вътрешен монтаж</t>
  </si>
  <si>
    <t>Датчик за природен газ</t>
  </si>
  <si>
    <t>Гофрирана метална тръба ф16</t>
  </si>
  <si>
    <t>Кабелна скара 40x5cm</t>
  </si>
  <si>
    <t>Земни работи</t>
  </si>
  <si>
    <t>Траншеен изкоп с дължина - 124m, дълбочина до 1,2m и ширина от 0,4 до 1,2 m в средни земни почви, пясък за засипка около PE-HD тръби, полагане на жълта обозначителна лента - 124m, обратно засипване</t>
  </si>
  <si>
    <t>ОТОПЛЕНИЕ, ВЕНТИЛАЦИЯ И КЛИМАТИЗАЦИЯ</t>
  </si>
  <si>
    <t>Доставка и монтаж на газов кондензационен котел за стенен монтаж, едноконтурен, затворена горивна камера, модулираща горелка с отоплителна мощност Qот=16,6÷107,0kW /при топлоносител вода - 80/60°С/: разход на газ тип "H": m=11,7m³/h; размери LxBxH=500 х 500 х 750mm; тегло G=69kg;  захранваща мощност N=0,20 kW/220V; 
Комплект с коаксиално коминно тяло за пресен въздух и изхвърляне на димните газове през стена.</t>
  </si>
  <si>
    <t>Доставка и монтаж на водоводен бойлер с обем 100l, с една серпентина и ел. нагревател N=3,0kW/220V, окомплектован с предпазен клапан, възвратен клапан, кран 1/2" за източване, стойка за монтаж на стена</t>
  </si>
  <si>
    <t>Доставка и монтаж на затворен мембранен разширителен съд с обем 200l, топлоизолиран</t>
  </si>
  <si>
    <t>Доставка и монтаж на стоманена тръба 1/2"</t>
  </si>
  <si>
    <t>Доставка и монтаж на стоманена тръба 3/4"</t>
  </si>
  <si>
    <t>Доставка и монтаж на стоманена тръба 1"</t>
  </si>
  <si>
    <t>Доставка и монтаж на стоманена тръба 11/4"</t>
  </si>
  <si>
    <t>Доставка и монтаж на стоманена тръба 11/2"</t>
  </si>
  <si>
    <t>Доставка и монтаж на стоманена тръба 2"</t>
  </si>
  <si>
    <t>Доставка и монтаж на стоманена тръба 2", боядисана</t>
  </si>
  <si>
    <t>Доставка и монтаж на стоманена тръба Æ60,3x3,0, боядисана</t>
  </si>
  <si>
    <t>Доставка и монтаж на стоманена тръба Æ88,9х4,0</t>
  </si>
  <si>
    <t>Доставка и монтаж на топлоизолация тип “K-Flex” или друга с подобни показатели, с дебелина Æ=19mm за стоманена тръба 1/2"</t>
  </si>
  <si>
    <t>Също, но за стоманена тръба 3/4"</t>
  </si>
  <si>
    <t>Също, но за стоманена тръба 1"</t>
  </si>
  <si>
    <t>Също, но за стоманена тръба 11/4"</t>
  </si>
  <si>
    <t>Също, но за стоманена тръба 11/2"</t>
  </si>
  <si>
    <t>Също, но за стоманена тръба 2"</t>
  </si>
  <si>
    <t>Доставка и монтаж на топлоизолация от минерална вата или друга с подобни показатели, с дебелина δ=50mm за стоманена тръба 1/2"</t>
  </si>
  <si>
    <t>Също, но за стоманена тръба Æ88,9х4,0</t>
  </si>
  <si>
    <t>Доставка и монтаж на сферичен кран 1/2”</t>
  </si>
  <si>
    <t>Също, но 3/4"</t>
  </si>
  <si>
    <t>Също, но 11/4"</t>
  </si>
  <si>
    <t>Също, но 11/2"</t>
  </si>
  <si>
    <t>Също, но 2"</t>
  </si>
  <si>
    <t>Също, но DN80</t>
  </si>
  <si>
    <t>Доставка и монтаж на спирателен вентил с изтакател 11/4”</t>
  </si>
  <si>
    <t>Доставка и монтаж на възвратен вентил 11/4”</t>
  </si>
  <si>
    <t>Доставка и монтаж на филтър за вода 1/2”</t>
  </si>
  <si>
    <t>Доставка и монтаж на трипътен разделителен вентил 1/2”, с ел. задвижка</t>
  </si>
  <si>
    <t>Доставка и монтаж на трипътен разделителен вентил 1”, с ел. задвижка</t>
  </si>
  <si>
    <t>Доставка и монтаж на баланс-вентил 11/4”</t>
  </si>
  <si>
    <t>Доставка и монтаж на предпазен клапан DN 32 (към разширителен съд)</t>
  </si>
  <si>
    <t>Доставка и монтаж на топлоизолация от минерална вата или друга с подобни показатели, с дебелина δ=50mm за изолиране на водни колектори</t>
  </si>
  <si>
    <t xml:space="preserve">Доставка и монтаж на автоматична група за допълване - 1/2", в комплект с възвратен клапан, филтър, холендър и отвор за източване </t>
  </si>
  <si>
    <t>Доставка и монтаж на термометър</t>
  </si>
  <si>
    <t>Доставка и монтаж на манометър до 6 atm</t>
  </si>
  <si>
    <t>Доставка и монтаж на автоматичен обезвъздушител</t>
  </si>
  <si>
    <t>Хидравлична проба на тръбна мрежа</t>
  </si>
  <si>
    <t>Топла проба на отоплителен котел</t>
  </si>
  <si>
    <t>Стоманена конструкция за укрепване на тръбопроводи и съоръжения</t>
  </si>
  <si>
    <t>kg</t>
  </si>
  <si>
    <t>Доставка и монтаж на табло автоматика</t>
  </si>
  <si>
    <t>Доставка и монтаж на колекторно табло състоящо се от:
колекторна кутия за открит монтаж;
2 бр. месингови колектора 3/4” с по 5 бр. щуцена 1/2”;
10 бр. минисферични кранчета 1/2”
адаптори за полиетиленова тръба Æ16x1/2”– 10 бр.
сферичен кран 3/4” – 2 бр.
група за обезвъздушаване и дренаж – 2 бр.</t>
  </si>
  <si>
    <t>Доставка и монтаж на алуминиев радиатор H=600mm – 5 глидера,
комплект с: 
     радиаторен вентил с термоглава 1/2”; 
     секретен радиаторен вентил 1/2”;
     ръчен обезвъздушител 1/2”;
     радиаторни тапи и редукции;
     конзоли за закачване на стена, с дюбел;</t>
  </si>
  <si>
    <t>Също, но с 6 глидера</t>
  </si>
  <si>
    <t>Също, но с 7 глидера</t>
  </si>
  <si>
    <t>Също, но с 8 глидера</t>
  </si>
  <si>
    <t>Доставка и монтаж на полиетиленова тръба с Al вложка Ø16х2</t>
  </si>
  <si>
    <t>Доставка и монтаж на гофриран шлаух Ø23</t>
  </si>
  <si>
    <t>Топла проба на отоплително тяло радиатор</t>
  </si>
  <si>
    <t>Топла проба на отоплително тяло топловъздушен апарат</t>
  </si>
  <si>
    <t>Доставка и монтаж на електрическо отоплително тяло, влагозащитено, конвекторен тип с автоматична термозащита AxH=650x350mm, N=600W/220V</t>
  </si>
  <si>
    <t>Доставка и монтаж подвижна жалузийна решетка с размери BxH=1000x1400mm, с ел. задвижка</t>
  </si>
  <si>
    <t>Доставка и монтаж подвижна жалузийна решетка с размери BxH=1400x1400mm, с ел. задвижка</t>
  </si>
  <si>
    <t>Доставка и монтаж на полиетиленов, перфориран въздуховод, Æ160</t>
  </si>
  <si>
    <t>Доставка и монтаж на полиетиленов, перфориран въздуховод, Æ250</t>
  </si>
  <si>
    <t>Доставка и монтаж на полиетиленов, перфориран въздуховод, Æ315</t>
  </si>
  <si>
    <t>Доставка и монтаж на фасонни елементи за въздуховод PVCÆ110</t>
  </si>
  <si>
    <t>Доставка и монтаж на въздуховод PVCÆ125</t>
  </si>
  <si>
    <t>KОНСТРУКЦИИ</t>
  </si>
  <si>
    <t>Товарене на самосвал и извозване на 20км</t>
  </si>
  <si>
    <t>ОБЩО МАШИНЕН ИЗКОП 70%</t>
  </si>
  <si>
    <t>ОБЩО РЪЧЕН ИЗКОП 30%</t>
  </si>
  <si>
    <t>ОБРАТЕН НАСИП -ТРОШЛЯК</t>
  </si>
  <si>
    <t xml:space="preserve">Доставка и полагане  бетон </t>
  </si>
  <si>
    <t>Доставка и полагане  кофраж</t>
  </si>
  <si>
    <t>Доставка и монтаж на армировка АI</t>
  </si>
  <si>
    <t>кг.</t>
  </si>
  <si>
    <t>Доставка и монтаж на армировка АIII</t>
  </si>
  <si>
    <t>Доставка и монтаж на стоманена конструкция</t>
  </si>
  <si>
    <t>Всичко без ДДС:</t>
  </si>
  <si>
    <r>
      <t>м</t>
    </r>
    <r>
      <rPr>
        <vertAlign val="superscript"/>
        <sz val="10"/>
        <rFont val="Arial Narrow"/>
        <family val="2"/>
        <charset val="204"/>
      </rPr>
      <t>3</t>
    </r>
  </si>
  <si>
    <r>
      <t>м</t>
    </r>
    <r>
      <rPr>
        <vertAlign val="superscript"/>
        <sz val="10"/>
        <rFont val="Arial Narrow"/>
        <family val="2"/>
        <charset val="204"/>
      </rPr>
      <t>2</t>
    </r>
  </si>
  <si>
    <r>
      <t>Доставка и монтаж Регулатор (стабилизатор на налягане) max Pвх.=100mbar, Ризх=0,16÷0,28mbar; Qmax=12Nm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/h; DN20, PN6</t>
    </r>
  </si>
  <si>
    <r>
      <t>Коляноза спировъздуховод Æ100 - 90</t>
    </r>
    <r>
      <rPr>
        <vertAlign val="superscript"/>
        <sz val="10"/>
        <color indexed="8"/>
        <rFont val="Arial Narrow"/>
        <family val="2"/>
        <charset val="204"/>
      </rPr>
      <t>О</t>
    </r>
  </si>
  <si>
    <r>
      <t>Кабел СВТ 2х1,5 mm</t>
    </r>
    <r>
      <rPr>
        <vertAlign val="superscript"/>
        <sz val="10"/>
        <rFont val="Arial Narrow"/>
        <family val="2"/>
        <charset val="204"/>
      </rPr>
      <t>2</t>
    </r>
  </si>
  <si>
    <r>
      <t>Кабел СВБТ 2х1,5 mm</t>
    </r>
    <r>
      <rPr>
        <vertAlign val="superscript"/>
        <sz val="10"/>
        <rFont val="Arial Narrow"/>
        <family val="2"/>
        <charset val="204"/>
      </rPr>
      <t>2</t>
    </r>
  </si>
  <si>
    <r>
      <t>Кабел СВБТ 3х1,5 mm</t>
    </r>
    <r>
      <rPr>
        <vertAlign val="superscript"/>
        <sz val="10"/>
        <rFont val="Arial Narrow"/>
        <family val="2"/>
        <charset val="204"/>
      </rPr>
      <t>2</t>
    </r>
  </si>
  <si>
    <r>
      <t>Кабел СВБТ 6х1,5 mm</t>
    </r>
    <r>
      <rPr>
        <vertAlign val="superscript"/>
        <sz val="10"/>
        <rFont val="Arial Narrow"/>
        <family val="2"/>
        <charset val="204"/>
      </rPr>
      <t>2</t>
    </r>
  </si>
  <si>
    <r>
      <t>Проводник ПВ А2 16 mm</t>
    </r>
    <r>
      <rPr>
        <vertAlign val="superscript"/>
        <sz val="10"/>
        <rFont val="Arial Narrow"/>
        <family val="2"/>
        <charset val="204"/>
      </rPr>
      <t>2</t>
    </r>
  </si>
  <si>
    <r>
      <t>m</t>
    </r>
    <r>
      <rPr>
        <vertAlign val="superscript"/>
        <sz val="10"/>
        <rFont val="Arial Narrow"/>
        <family val="2"/>
        <charset val="204"/>
      </rPr>
      <t>3</t>
    </r>
  </si>
  <si>
    <r>
      <rPr>
        <b/>
        <u/>
        <sz val="10"/>
        <rFont val="Arial Narrow"/>
        <family val="2"/>
        <charset val="204"/>
      </rPr>
      <t>П1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G=5,1m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3,0 (2,0÷5,0)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</si>
  <si>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rPr>
        <b/>
        <u/>
        <sz val="10"/>
        <rFont val="Arial Narrow"/>
        <family val="2"/>
        <charset val="204"/>
      </rPr>
      <t>П2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G=2,4m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4,5 (1,0÷9,0)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</si>
  <si>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rPr>
        <b/>
        <u/>
        <sz val="10"/>
        <rFont val="Arial Narrow"/>
        <family val="2"/>
        <charset val="204"/>
      </rPr>
      <t>П3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G=3,0m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5,0 (1,0÷9,0)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</si>
  <si>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rPr>
        <b/>
        <u/>
        <sz val="10"/>
        <rFont val="Arial Narrow"/>
        <family val="2"/>
        <charset val="204"/>
      </rPr>
      <t>П4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G=4,5m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5,0 (1,0÷9,0)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</si>
  <si>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rPr>
        <b/>
        <u/>
        <sz val="10"/>
        <rFont val="Arial Narrow"/>
        <family val="2"/>
        <charset val="204"/>
      </rPr>
      <t>П5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G=1,7m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4,0 (1,0÷7,0)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</si>
  <si>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rPr>
        <b/>
        <u/>
        <sz val="10"/>
        <rFont val="Arial Narrow"/>
        <family val="2"/>
        <charset val="204"/>
      </rPr>
      <t>П6</t>
    </r>
    <r>
      <rPr>
        <sz val="10"/>
        <rFont val="Arial Narrow"/>
        <family val="2"/>
        <charset val="204"/>
      </rPr>
      <t>: Доставка и монтаж на циркулационна щранг помпа с електронно регулиране на скоростта, с дебит: G=0,20-0,43m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/h, напор: 3,5 (1,0÷6,0) mH</t>
    </r>
    <r>
      <rPr>
        <vertAlign val="subscript"/>
        <sz val="10"/>
        <rFont val="Arial Narrow"/>
        <family val="2"/>
        <charset val="204"/>
      </rPr>
      <t>2</t>
    </r>
    <r>
      <rPr>
        <sz val="10"/>
        <rFont val="Arial Narrow"/>
        <family val="2"/>
        <charset val="204"/>
      </rPr>
      <t>O</t>
    </r>
  </si>
  <si>
    <r>
      <t>Доставка и монтаж на стоманен колектор Ø219x5, L = 1400mm,  80/60</t>
    </r>
    <r>
      <rPr>
        <vertAlign val="superscript"/>
        <sz val="10"/>
        <rFont val="Arial Narrow"/>
        <family val="2"/>
        <charset val="204"/>
      </rPr>
      <t>о</t>
    </r>
    <r>
      <rPr>
        <sz val="10"/>
        <rFont val="Arial Narrow"/>
        <family val="2"/>
        <charset val="204"/>
      </rPr>
      <t>С</t>
    </r>
  </si>
  <si>
    <r>
      <t>m</t>
    </r>
    <r>
      <rPr>
        <vertAlign val="superscript"/>
        <sz val="10"/>
        <rFont val="Arial Narrow"/>
        <family val="2"/>
        <charset val="204"/>
      </rPr>
      <t>2</t>
    </r>
  </si>
  <si>
    <r>
      <t>Доставка и монтаж на топловъздушен апарат, с топлинна мощност 12,0kW (топлоносител вода 80/60</t>
    </r>
    <r>
      <rPr>
        <vertAlign val="superscript"/>
        <sz val="10"/>
        <rFont val="Arial Narrow"/>
        <family val="2"/>
        <charset val="204"/>
      </rPr>
      <t>О</t>
    </r>
    <r>
      <rPr>
        <sz val="10"/>
        <rFont val="Arial Narrow"/>
        <family val="2"/>
        <charset val="204"/>
      </rPr>
      <t>С), трискоростен вентилатор, стойка за закачване на стена (колона), степен на защита IP56</t>
    </r>
  </si>
  <si>
    <r>
      <t>Гр. "НB-1":</t>
    </r>
    <r>
      <rPr>
        <sz val="10"/>
        <rFont val="Arial Narrow"/>
        <family val="2"/>
        <charset val="204"/>
      </rPr>
      <t xml:space="preserve"> Доставка и монтаж на вентилационна система BxH=500x300mm, включваща:
Подвижна жалузийна решетка BxH=500x300mm, с ел. задвижка;
Филтър за канален монтаж BхН=500х300mm, клас G4;
Kанален вентилатор BхН=500х300mm, c дебит V = 1500 m³/h; Нсв=350Ра; ел мощност  N=1,00kW/220V, регулатор на обороти, комплект с меки връзки;
Отоплителна секция за канален монтаж BхН=500х300mm, топлинна мощност Q=24,0kW (топлоносител вода 80/60</t>
    </r>
    <r>
      <rPr>
        <vertAlign val="superscript"/>
        <sz val="10"/>
        <rFont val="Arial Narrow"/>
        <family val="2"/>
        <charset val="204"/>
      </rPr>
      <t>О</t>
    </r>
    <r>
      <rPr>
        <sz val="10"/>
        <rFont val="Arial Narrow"/>
        <family val="2"/>
        <charset val="204"/>
      </rPr>
      <t>С);</t>
    </r>
  </si>
  <si>
    <r>
      <t>"СB-1":</t>
    </r>
    <r>
      <rPr>
        <sz val="10"/>
        <rFont val="Arial Narrow"/>
        <family val="2"/>
        <charset val="204"/>
      </rPr>
      <t xml:space="preserve"> Доставка и монтаж на осов вентилатор за стенен монтаж, c дебит V = 12 000 m³/h; ел мощност  N=1,50kW/220V, регулиране на три степени, размери BxB=850x850mm, тегло 20kg, степен на защита IP56
комплект с подвижна жалузийна решетка с ел. задвижка с размери 850x850mm</t>
    </r>
  </si>
  <si>
    <r>
      <t>Доставка и монтаж на вентилатор за мокро помещение с дебит V = 90 m</t>
    </r>
    <r>
      <rPr>
        <vertAlign val="superscript"/>
        <sz val="10"/>
        <rFont val="Arial Narrow"/>
        <family val="2"/>
        <charset val="204"/>
      </rPr>
      <t>3</t>
    </r>
    <r>
      <rPr>
        <sz val="10"/>
        <rFont val="Arial Narrow"/>
        <family val="2"/>
        <charset val="204"/>
      </rPr>
      <t>/h</t>
    </r>
  </si>
  <si>
    <t>Доставка на РЕ Коляно PN10 25 x 25</t>
  </si>
  <si>
    <t>Доставка на РЕ Коляно PN10 32 x 32</t>
  </si>
  <si>
    <t>Доставка и полагане на бет.ивица 10/25/50см.на на подложен бетон В15 и фугиране</t>
  </si>
  <si>
    <t>Доставка на РЕ Тройник PN10 32 x 32 x 32</t>
  </si>
  <si>
    <t>Доставка на РЕ Адаптор женски PN10 32 x 1”</t>
  </si>
  <si>
    <t>Доставка на РЕ Адаптор мъжки PN10 32 x 1”</t>
  </si>
  <si>
    <t>I  Котелно помещение, топлозахранване</t>
  </si>
  <si>
    <t>II  ОТОПЛИТЕЛНА ИНСТАЛАЦИЯ</t>
  </si>
  <si>
    <t>III  ВЕНТИЛАЦИОННИ ИНСТАЛАЦИИ</t>
  </si>
  <si>
    <t>I  ИЗКОП</t>
  </si>
  <si>
    <t>II КОНСТРУКЦИЯ</t>
  </si>
  <si>
    <t>Поцинковане на стоманена конструкция</t>
  </si>
  <si>
    <t>VIII</t>
  </si>
  <si>
    <r>
      <t xml:space="preserve">ВЪЗЛОЖИТЕЛ: </t>
    </r>
    <r>
      <rPr>
        <sz val="12"/>
        <color theme="1"/>
        <rFont val="Franklin Gothic Medium"/>
        <family val="2"/>
        <charset val="204"/>
      </rPr>
      <t>ОБЩИНА ГОЦЕ ДЕЛЧЕВ</t>
    </r>
  </si>
  <si>
    <r>
      <t xml:space="preserve">МЕСТОПОЛОЖЕНИЕ: </t>
    </r>
    <r>
      <rPr>
        <sz val="12"/>
        <color theme="1"/>
        <rFont val="Franklin Gothic Medium"/>
        <family val="2"/>
        <charset val="204"/>
      </rPr>
      <t>УПИ II, кв. 98 по плана на гр. Гоце Делчев, община Гоце Делчев</t>
    </r>
  </si>
  <si>
    <t>ед. мярка</t>
  </si>
  <si>
    <r>
      <t xml:space="preserve">ОБЕКТ: </t>
    </r>
    <r>
      <rPr>
        <sz val="12"/>
        <color theme="1"/>
        <rFont val="Franklin Gothic Medium"/>
        <family val="2"/>
        <charset val="204"/>
      </rPr>
      <t>„Изпълнение на строеж- Изграждане на социално предприятие „Цветен град““</t>
    </r>
  </si>
  <si>
    <t>общо в лева без ДДС</t>
  </si>
  <si>
    <t>подпис и печат</t>
  </si>
  <si>
    <t>Дата:……………………</t>
  </si>
  <si>
    <t>име, фамилия, позиция</t>
  </si>
  <si>
    <t>Представляващ: _____________________</t>
  </si>
  <si>
    <t>Наименование на участника: ……………………………………………………….</t>
  </si>
  <si>
    <t>(Приложение № 1) към Ценово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</si>
</sst>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3">
    <font>
      <sz val="11"/>
      <color theme="1"/>
      <name val="Calibri"/>
      <family val="2"/>
      <scheme val="minor"/>
    </font>
    <font>
      <sz val="11"/>
      <color theme="1"/>
      <name val="Franklin Gothic Medium"/>
      <family val="2"/>
      <charset val="204"/>
    </font>
    <font>
      <sz val="18"/>
      <color indexed="63"/>
      <name val="Franklin Gothic Medium"/>
      <family val="2"/>
      <charset val="204"/>
    </font>
    <font>
      <b/>
      <sz val="12"/>
      <color theme="1"/>
      <name val="Franklin Gothic Medium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vertAlign val="superscript"/>
      <sz val="1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vertAlign val="superscript"/>
      <sz val="10"/>
      <color indexed="8"/>
      <name val="Arial Narrow"/>
      <family val="2"/>
      <charset val="204"/>
    </font>
    <font>
      <b/>
      <u/>
      <sz val="10"/>
      <name val="Arial Narrow"/>
      <family val="2"/>
      <charset val="204"/>
    </font>
    <font>
      <vertAlign val="subscript"/>
      <sz val="10"/>
      <name val="Arial Narrow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Arial Narrow"/>
      <family val="2"/>
      <charset val="204"/>
    </font>
    <font>
      <sz val="10"/>
      <color theme="1"/>
      <name val="Franklin Gothic Medium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Franklin Gothic Medium"/>
      <family val="2"/>
      <charset val="204"/>
    </font>
    <font>
      <i/>
      <sz val="12"/>
      <color theme="1"/>
      <name val="Franklin Gothic Medium"/>
      <family val="2"/>
      <charset val="204"/>
    </font>
    <font>
      <b/>
      <sz val="1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5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08">
    <xf numFmtId="0" fontId="0" fillId="0" borderId="0" xfId="0"/>
    <xf numFmtId="0" fontId="1" fillId="0" borderId="0" xfId="0" applyFont="1" applyAlignment="1"/>
    <xf numFmtId="0" fontId="6" fillId="0" borderId="5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left" vertical="center" wrapText="1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/>
    <xf numFmtId="0" fontId="8" fillId="4" borderId="5" xfId="0" applyFont="1" applyFill="1" applyBorder="1" applyAlignment="1"/>
    <xf numFmtId="0" fontId="8" fillId="4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wrapText="1"/>
    </xf>
    <xf numFmtId="0" fontId="7" fillId="4" borderId="5" xfId="0" applyFont="1" applyFill="1" applyBorder="1" applyAlignment="1"/>
    <xf numFmtId="0" fontId="4" fillId="4" borderId="5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7" fillId="4" borderId="5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justify" vertical="top" wrapText="1"/>
    </xf>
    <xf numFmtId="0" fontId="7" fillId="0" borderId="5" xfId="0" applyFont="1" applyBorder="1"/>
    <xf numFmtId="0" fontId="4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wrapText="1"/>
    </xf>
    <xf numFmtId="4" fontId="7" fillId="0" borderId="5" xfId="1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horizontal="center" vertical="center"/>
    </xf>
    <xf numFmtId="4" fontId="7" fillId="0" borderId="5" xfId="3" applyNumberFormat="1" applyFont="1" applyFill="1" applyBorder="1" applyAlignment="1">
      <alignment horizontal="center" vertical="center"/>
    </xf>
    <xf numFmtId="4" fontId="7" fillId="0" borderId="5" xfId="4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4" fontId="7" fillId="0" borderId="5" xfId="5" applyNumberFormat="1" applyFont="1" applyFill="1" applyBorder="1" applyAlignment="1">
      <alignment horizontal="center" vertical="center"/>
    </xf>
    <xf numFmtId="4" fontId="7" fillId="0" borderId="5" xfId="6" applyNumberFormat="1" applyFont="1" applyFill="1" applyBorder="1" applyAlignment="1">
      <alignment horizontal="center" vertical="center"/>
    </xf>
    <xf numFmtId="4" fontId="7" fillId="0" borderId="5" xfId="7" applyNumberFormat="1" applyFont="1" applyFill="1" applyBorder="1" applyAlignment="1">
      <alignment horizontal="center" vertical="center"/>
    </xf>
    <xf numFmtId="4" fontId="7" fillId="0" borderId="5" xfId="8" applyNumberFormat="1" applyFont="1" applyFill="1" applyBorder="1" applyAlignment="1">
      <alignment horizontal="center" vertical="center"/>
    </xf>
    <xf numFmtId="4" fontId="7" fillId="0" borderId="5" xfId="9" applyNumberFormat="1" applyFont="1" applyFill="1" applyBorder="1" applyAlignment="1">
      <alignment horizontal="center" vertical="center"/>
    </xf>
    <xf numFmtId="4" fontId="7" fillId="0" borderId="5" xfId="10" applyNumberFormat="1" applyFont="1" applyFill="1" applyBorder="1" applyAlignment="1">
      <alignment horizontal="center" vertical="center"/>
    </xf>
    <xf numFmtId="4" fontId="7" fillId="0" borderId="5" xfId="1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12" applyFont="1" applyFill="1" applyBorder="1" applyAlignment="1">
      <alignment horizontal="center" vertical="center" wrapText="1"/>
    </xf>
    <xf numFmtId="0" fontId="7" fillId="0" borderId="5" xfId="12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horizontal="right"/>
    </xf>
    <xf numFmtId="4" fontId="19" fillId="0" borderId="0" xfId="0" applyNumberFormat="1" applyFont="1"/>
    <xf numFmtId="0" fontId="16" fillId="0" borderId="0" xfId="0" applyFont="1"/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10" fillId="4" borderId="5" xfId="0" applyNumberFormat="1" applyFont="1" applyFill="1" applyBorder="1" applyAlignment="1">
      <alignment horizontal="center"/>
    </xf>
    <xf numFmtId="4" fontId="8" fillId="4" borderId="5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top" wrapText="1"/>
    </xf>
    <xf numFmtId="4" fontId="7" fillId="0" borderId="5" xfId="12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4" fillId="2" borderId="5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/>
    </xf>
    <xf numFmtId="4" fontId="17" fillId="4" borderId="5" xfId="0" applyNumberFormat="1" applyFont="1" applyFill="1" applyBorder="1" applyAlignment="1">
      <alignment horizontal="center" vertical="center" wrapText="1"/>
    </xf>
    <xf numFmtId="4" fontId="4" fillId="0" borderId="12" xfId="12" applyNumberFormat="1" applyFont="1" applyFill="1" applyBorder="1" applyAlignment="1">
      <alignment horizontal="center" vertical="center" wrapText="1"/>
    </xf>
    <xf numFmtId="0" fontId="4" fillId="0" borderId="0" xfId="12" applyFont="1" applyFill="1" applyBorder="1" applyAlignment="1">
      <alignment horizontal="center" wrapText="1"/>
    </xf>
    <xf numFmtId="0" fontId="4" fillId="0" borderId="18" xfId="12" applyFont="1" applyFill="1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4" fillId="0" borderId="11" xfId="12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4" fontId="4" fillId="3" borderId="22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right" vertical="center"/>
    </xf>
    <xf numFmtId="0" fontId="10" fillId="4" borderId="4" xfId="0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right"/>
    </xf>
    <xf numFmtId="0" fontId="8" fillId="4" borderId="4" xfId="0" applyFont="1" applyFill="1" applyBorder="1" applyAlignment="1">
      <alignment horizontal="center"/>
    </xf>
    <xf numFmtId="4" fontId="8" fillId="4" borderId="6" xfId="0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27" xfId="12" applyFont="1" applyFill="1" applyBorder="1" applyAlignment="1">
      <alignment horizontal="center" wrapText="1"/>
    </xf>
    <xf numFmtId="4" fontId="7" fillId="0" borderId="0" xfId="12" applyNumberFormat="1" applyFont="1" applyFill="1" applyBorder="1" applyAlignment="1">
      <alignment horizontal="center"/>
    </xf>
    <xf numFmtId="4" fontId="7" fillId="0" borderId="24" xfId="12" applyNumberFormat="1" applyFont="1" applyFill="1" applyBorder="1" applyAlignment="1">
      <alignment horizontal="right"/>
    </xf>
    <xf numFmtId="0" fontId="7" fillId="0" borderId="4" xfId="12" applyFont="1" applyFill="1" applyBorder="1" applyAlignment="1">
      <alignment horizontal="center" vertical="center" wrapText="1"/>
    </xf>
    <xf numFmtId="4" fontId="7" fillId="0" borderId="6" xfId="12" applyNumberFormat="1" applyFont="1" applyBorder="1" applyAlignment="1">
      <alignment horizontal="right" vertical="center"/>
    </xf>
    <xf numFmtId="0" fontId="4" fillId="0" borderId="10" xfId="12" applyFont="1" applyFill="1" applyBorder="1" applyAlignment="1">
      <alignment horizontal="center" vertical="center" wrapText="1"/>
    </xf>
    <xf numFmtId="0" fontId="7" fillId="0" borderId="7" xfId="12" applyFont="1" applyFill="1" applyBorder="1" applyAlignment="1">
      <alignment horizontal="center" vertical="center" wrapText="1"/>
    </xf>
    <xf numFmtId="0" fontId="7" fillId="0" borderId="8" xfId="12" applyFont="1" applyFill="1" applyBorder="1" applyAlignment="1">
      <alignment vertical="center" wrapText="1"/>
    </xf>
    <xf numFmtId="0" fontId="7" fillId="0" borderId="8" xfId="12" applyFont="1" applyFill="1" applyBorder="1" applyAlignment="1">
      <alignment horizontal="center" vertical="center" wrapText="1"/>
    </xf>
    <xf numFmtId="4" fontId="7" fillId="0" borderId="8" xfId="12" applyNumberFormat="1" applyFont="1" applyBorder="1" applyAlignment="1">
      <alignment horizontal="center" vertical="center"/>
    </xf>
    <xf numFmtId="4" fontId="7" fillId="0" borderId="9" xfId="12" applyNumberFormat="1" applyFon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2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8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right" wrapText="1"/>
    </xf>
    <xf numFmtId="0" fontId="22" fillId="5" borderId="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4" fontId="22" fillId="5" borderId="2" xfId="0" applyNumberFormat="1" applyFont="1" applyFill="1" applyBorder="1" applyAlignment="1">
      <alignment horizontal="center" vertical="center"/>
    </xf>
    <xf numFmtId="4" fontId="22" fillId="5" borderId="3" xfId="0" applyNumberFormat="1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vertical="top" wrapText="1"/>
    </xf>
    <xf numFmtId="0" fontId="15" fillId="6" borderId="31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right"/>
    </xf>
    <xf numFmtId="0" fontId="0" fillId="6" borderId="31" xfId="0" applyFill="1" applyBorder="1" applyAlignment="1">
      <alignment horizontal="right"/>
    </xf>
    <xf numFmtId="4" fontId="1" fillId="6" borderId="29" xfId="0" applyNumberFormat="1" applyFont="1" applyFill="1" applyBorder="1" applyAlignment="1">
      <alignment horizontal="right"/>
    </xf>
  </cellXfs>
  <cellStyles count="13">
    <cellStyle name="Normal 10" xfId="11"/>
    <cellStyle name="Normal 11" xfId="10"/>
    <cellStyle name="Normal 12" xfId="5"/>
    <cellStyle name="Normal 13" xfId="7"/>
    <cellStyle name="Normal 14" xfId="8"/>
    <cellStyle name="Normal 2" xfId="1"/>
    <cellStyle name="Normal 3" xfId="2"/>
    <cellStyle name="Normal 4" xfId="3"/>
    <cellStyle name="Normal 5" xfId="4"/>
    <cellStyle name="Normal 6" xfId="12"/>
    <cellStyle name="Normal 7" xfId="6"/>
    <cellStyle name="Normal 9" xfId="9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7"/>
  <sheetViews>
    <sheetView tabSelected="1" view="pageBreakPreview" topLeftCell="A401" zoomScale="85" zoomScaleNormal="100" zoomScaleSheetLayoutView="85" workbookViewId="0">
      <selection activeCell="E436" sqref="E436"/>
    </sheetView>
  </sheetViews>
  <sheetFormatPr defaultRowHeight="14.4"/>
  <cols>
    <col min="1" max="1" width="5.33203125" style="76" customWidth="1"/>
    <col min="2" max="2" width="57" customWidth="1"/>
    <col min="3" max="3" width="7.5546875" style="76" customWidth="1"/>
    <col min="4" max="4" width="10.6640625" style="127" customWidth="1"/>
    <col min="5" max="5" width="10.44140625" style="127" customWidth="1"/>
    <col min="6" max="6" width="14.88671875" style="88" customWidth="1"/>
  </cols>
  <sheetData>
    <row r="1" spans="1:9" ht="15" customHeight="1">
      <c r="A1" s="193" t="s">
        <v>479</v>
      </c>
      <c r="B1" s="193"/>
      <c r="C1" s="193"/>
      <c r="D1" s="193"/>
      <c r="E1" s="193"/>
      <c r="F1" s="193"/>
      <c r="G1" s="179"/>
      <c r="H1" s="179"/>
    </row>
    <row r="2" spans="1:9" ht="15" customHeight="1">
      <c r="A2" s="196"/>
      <c r="B2" s="196"/>
      <c r="C2" s="196"/>
      <c r="D2" s="196"/>
      <c r="E2" s="196"/>
      <c r="F2" s="196"/>
      <c r="G2" s="179"/>
      <c r="H2" s="179"/>
    </row>
    <row r="3" spans="1:9" ht="16.2" customHeight="1">
      <c r="A3" s="194" t="s">
        <v>478</v>
      </c>
      <c r="B3" s="195"/>
      <c r="C3" s="195"/>
      <c r="D3" s="195"/>
      <c r="E3" s="195"/>
      <c r="F3" s="195"/>
      <c r="G3" s="179"/>
    </row>
    <row r="5" spans="1:9" ht="18.75" customHeight="1">
      <c r="A5" s="188" t="s">
        <v>472</v>
      </c>
      <c r="B5" s="189"/>
      <c r="C5" s="189"/>
      <c r="D5" s="189"/>
      <c r="E5" s="189"/>
      <c r="F5" s="189"/>
      <c r="G5" s="178"/>
      <c r="H5" s="178"/>
    </row>
    <row r="6" spans="1:9" ht="18.75" customHeight="1">
      <c r="A6" s="188" t="s">
        <v>469</v>
      </c>
      <c r="B6" s="189"/>
      <c r="C6" s="189"/>
      <c r="D6" s="189"/>
      <c r="E6" s="189"/>
      <c r="F6" s="189"/>
      <c r="G6" s="178"/>
      <c r="H6" s="178"/>
    </row>
    <row r="7" spans="1:9" ht="18.75" customHeight="1">
      <c r="A7" s="188" t="s">
        <v>470</v>
      </c>
      <c r="B7" s="189"/>
      <c r="C7" s="189"/>
      <c r="D7" s="189"/>
      <c r="E7" s="189"/>
      <c r="F7" s="189"/>
      <c r="G7" s="178"/>
      <c r="H7" s="178"/>
    </row>
    <row r="8" spans="1:9" ht="18.75" customHeight="1">
      <c r="A8" s="180"/>
      <c r="B8" s="181"/>
      <c r="C8" s="181"/>
      <c r="D8" s="181"/>
      <c r="E8" s="181"/>
      <c r="F8" s="181"/>
      <c r="G8" s="181"/>
      <c r="H8" s="181"/>
    </row>
    <row r="9" spans="1:9" ht="35.25" customHeight="1" thickBot="1">
      <c r="A9" s="190" t="s">
        <v>0</v>
      </c>
      <c r="B9" s="191"/>
      <c r="C9" s="191"/>
      <c r="D9" s="191"/>
      <c r="E9" s="191"/>
      <c r="F9" s="191"/>
      <c r="G9" s="177"/>
      <c r="H9" s="177"/>
      <c r="I9" s="177"/>
    </row>
    <row r="10" spans="1:9" ht="28.5" customHeight="1">
      <c r="A10" s="197" t="s">
        <v>1</v>
      </c>
      <c r="B10" s="198" t="s">
        <v>2</v>
      </c>
      <c r="C10" s="199" t="s">
        <v>471</v>
      </c>
      <c r="D10" s="200" t="s">
        <v>3</v>
      </c>
      <c r="E10" s="200" t="s">
        <v>4</v>
      </c>
      <c r="F10" s="201" t="s">
        <v>473</v>
      </c>
    </row>
    <row r="11" spans="1:9" ht="15.75" customHeight="1">
      <c r="A11" s="93" t="s">
        <v>5</v>
      </c>
      <c r="B11" s="184" t="s">
        <v>6</v>
      </c>
      <c r="C11" s="184"/>
      <c r="D11" s="184"/>
      <c r="E11" s="128"/>
      <c r="F11" s="94"/>
    </row>
    <row r="12" spans="1:9" ht="15.75" customHeight="1">
      <c r="A12" s="92" t="s">
        <v>7</v>
      </c>
      <c r="B12" s="2" t="s">
        <v>8</v>
      </c>
      <c r="C12" s="3"/>
      <c r="D12" s="105"/>
      <c r="E12" s="105"/>
      <c r="F12" s="80"/>
    </row>
    <row r="13" spans="1:9" ht="15.75" customHeight="1">
      <c r="A13" s="90">
        <v>1</v>
      </c>
      <c r="B13" s="4" t="s">
        <v>9</v>
      </c>
      <c r="C13" s="5" t="s">
        <v>10</v>
      </c>
      <c r="D13" s="106">
        <v>200</v>
      </c>
      <c r="E13" s="106"/>
      <c r="F13" s="81">
        <f>E13*D13</f>
        <v>0</v>
      </c>
    </row>
    <row r="14" spans="1:9">
      <c r="A14" s="91" t="s">
        <v>11</v>
      </c>
      <c r="B14" s="2" t="s">
        <v>12</v>
      </c>
      <c r="C14" s="3"/>
      <c r="D14" s="105"/>
      <c r="E14" s="105"/>
      <c r="F14" s="80"/>
    </row>
    <row r="15" spans="1:9" ht="15.75" customHeight="1">
      <c r="A15" s="90">
        <v>1</v>
      </c>
      <c r="B15" s="7" t="s">
        <v>13</v>
      </c>
      <c r="C15" s="5" t="s">
        <v>14</v>
      </c>
      <c r="D15" s="106">
        <v>165</v>
      </c>
      <c r="E15" s="106"/>
      <c r="F15" s="81">
        <f>D15*E15</f>
        <v>0</v>
      </c>
    </row>
    <row r="16" spans="1:9">
      <c r="A16" s="90">
        <v>2</v>
      </c>
      <c r="B16" s="7" t="s">
        <v>15</v>
      </c>
      <c r="C16" s="5" t="s">
        <v>14</v>
      </c>
      <c r="D16" s="106">
        <v>175</v>
      </c>
      <c r="E16" s="106"/>
      <c r="F16" s="81">
        <f t="shared" ref="F16:F25" si="0">D16*E16</f>
        <v>0</v>
      </c>
    </row>
    <row r="17" spans="1:6" ht="27">
      <c r="A17" s="90">
        <v>3</v>
      </c>
      <c r="B17" s="4" t="s">
        <v>458</v>
      </c>
      <c r="C17" s="5" t="s">
        <v>16</v>
      </c>
      <c r="D17" s="106">
        <v>379</v>
      </c>
      <c r="E17" s="106"/>
      <c r="F17" s="81">
        <f t="shared" si="0"/>
        <v>0</v>
      </c>
    </row>
    <row r="18" spans="1:6" ht="15.75" customHeight="1">
      <c r="A18" s="90">
        <v>4</v>
      </c>
      <c r="B18" s="4" t="s">
        <v>17</v>
      </c>
      <c r="C18" s="5" t="s">
        <v>18</v>
      </c>
      <c r="D18" s="106">
        <v>445</v>
      </c>
      <c r="E18" s="106"/>
      <c r="F18" s="81">
        <f>D18*E18</f>
        <v>0</v>
      </c>
    </row>
    <row r="19" spans="1:6" ht="27">
      <c r="A19" s="90">
        <v>5</v>
      </c>
      <c r="B19" s="4" t="s">
        <v>19</v>
      </c>
      <c r="C19" s="5" t="s">
        <v>20</v>
      </c>
      <c r="D19" s="106">
        <v>445</v>
      </c>
      <c r="E19" s="78"/>
      <c r="F19" s="81">
        <f t="shared" si="0"/>
        <v>0</v>
      </c>
    </row>
    <row r="20" spans="1:6" ht="27">
      <c r="A20" s="90">
        <v>6</v>
      </c>
      <c r="B20" s="4" t="s">
        <v>21</v>
      </c>
      <c r="C20" s="5" t="s">
        <v>20</v>
      </c>
      <c r="D20" s="106">
        <v>4.2</v>
      </c>
      <c r="E20" s="78"/>
      <c r="F20" s="81">
        <f t="shared" si="0"/>
        <v>0</v>
      </c>
    </row>
    <row r="21" spans="1:6">
      <c r="A21" s="90">
        <v>7</v>
      </c>
      <c r="B21" s="4" t="s">
        <v>22</v>
      </c>
      <c r="C21" s="5" t="s">
        <v>20</v>
      </c>
      <c r="D21" s="106">
        <v>2.5</v>
      </c>
      <c r="E21" s="106"/>
      <c r="F21" s="81">
        <f t="shared" si="0"/>
        <v>0</v>
      </c>
    </row>
    <row r="22" spans="1:6">
      <c r="A22" s="90">
        <v>8</v>
      </c>
      <c r="B22" s="4" t="s">
        <v>23</v>
      </c>
      <c r="C22" s="5" t="s">
        <v>24</v>
      </c>
      <c r="D22" s="106">
        <v>75</v>
      </c>
      <c r="E22" s="106"/>
      <c r="F22" s="81">
        <f t="shared" si="0"/>
        <v>0</v>
      </c>
    </row>
    <row r="23" spans="1:6">
      <c r="A23" s="90">
        <v>9</v>
      </c>
      <c r="B23" s="4" t="s">
        <v>25</v>
      </c>
      <c r="C23" s="5" t="s">
        <v>26</v>
      </c>
      <c r="D23" s="106">
        <v>1.7</v>
      </c>
      <c r="E23" s="106"/>
      <c r="F23" s="81">
        <f t="shared" si="0"/>
        <v>0</v>
      </c>
    </row>
    <row r="24" spans="1:6" ht="27">
      <c r="A24" s="90">
        <v>10</v>
      </c>
      <c r="B24" s="4" t="s">
        <v>27</v>
      </c>
      <c r="C24" s="5" t="s">
        <v>18</v>
      </c>
      <c r="D24" s="106">
        <v>4.8</v>
      </c>
      <c r="E24" s="106"/>
      <c r="F24" s="81">
        <f t="shared" si="0"/>
        <v>0</v>
      </c>
    </row>
    <row r="25" spans="1:6">
      <c r="A25" s="90">
        <v>11</v>
      </c>
      <c r="B25" s="7" t="s">
        <v>28</v>
      </c>
      <c r="C25" s="5" t="s">
        <v>18</v>
      </c>
      <c r="D25" s="106">
        <v>5.7</v>
      </c>
      <c r="E25" s="106"/>
      <c r="F25" s="81">
        <f t="shared" si="0"/>
        <v>0</v>
      </c>
    </row>
    <row r="26" spans="1:6">
      <c r="A26" s="91" t="s">
        <v>29</v>
      </c>
      <c r="B26" s="2" t="s">
        <v>30</v>
      </c>
      <c r="C26" s="3"/>
      <c r="D26" s="105"/>
      <c r="E26" s="105"/>
      <c r="F26" s="80"/>
    </row>
    <row r="27" spans="1:6">
      <c r="A27" s="90">
        <v>1</v>
      </c>
      <c r="B27" s="7" t="s">
        <v>31</v>
      </c>
      <c r="C27" s="5" t="s">
        <v>32</v>
      </c>
      <c r="D27" s="106">
        <v>24</v>
      </c>
      <c r="E27" s="106"/>
      <c r="F27" s="81">
        <f t="shared" ref="F27:F59" si="1">D27*E27</f>
        <v>0</v>
      </c>
    </row>
    <row r="28" spans="1:6">
      <c r="A28" s="90">
        <v>2</v>
      </c>
      <c r="B28" s="7" t="s">
        <v>33</v>
      </c>
      <c r="C28" s="5" t="s">
        <v>32</v>
      </c>
      <c r="D28" s="106">
        <v>12</v>
      </c>
      <c r="E28" s="106"/>
      <c r="F28" s="81">
        <f t="shared" si="1"/>
        <v>0</v>
      </c>
    </row>
    <row r="29" spans="1:6">
      <c r="A29" s="90">
        <v>3</v>
      </c>
      <c r="B29" s="7" t="s">
        <v>34</v>
      </c>
      <c r="C29" s="5" t="s">
        <v>32</v>
      </c>
      <c r="D29" s="106">
        <v>8</v>
      </c>
      <c r="E29" s="106"/>
      <c r="F29" s="81">
        <f t="shared" si="1"/>
        <v>0</v>
      </c>
    </row>
    <row r="30" spans="1:6">
      <c r="A30" s="90">
        <v>4</v>
      </c>
      <c r="B30" s="7" t="s">
        <v>35</v>
      </c>
      <c r="C30" s="5" t="s">
        <v>32</v>
      </c>
      <c r="D30" s="106">
        <v>24</v>
      </c>
      <c r="E30" s="106"/>
      <c r="F30" s="81">
        <f t="shared" si="1"/>
        <v>0</v>
      </c>
    </row>
    <row r="31" spans="1:6">
      <c r="A31" s="90">
        <v>5</v>
      </c>
      <c r="B31" s="7" t="s">
        <v>36</v>
      </c>
      <c r="C31" s="5" t="s">
        <v>32</v>
      </c>
      <c r="D31" s="106">
        <v>24</v>
      </c>
      <c r="E31" s="106"/>
      <c r="F31" s="81">
        <f t="shared" si="1"/>
        <v>0</v>
      </c>
    </row>
    <row r="32" spans="1:6">
      <c r="A32" s="90">
        <v>6</v>
      </c>
      <c r="B32" s="7" t="s">
        <v>37</v>
      </c>
      <c r="C32" s="5" t="s">
        <v>38</v>
      </c>
      <c r="D32" s="106">
        <v>15</v>
      </c>
      <c r="E32" s="78"/>
      <c r="F32" s="81">
        <f t="shared" si="1"/>
        <v>0</v>
      </c>
    </row>
    <row r="33" spans="1:6">
      <c r="A33" s="90">
        <v>7</v>
      </c>
      <c r="B33" s="7" t="s">
        <v>39</v>
      </c>
      <c r="C33" s="5" t="s">
        <v>32</v>
      </c>
      <c r="D33" s="106">
        <v>8</v>
      </c>
      <c r="E33" s="106"/>
      <c r="F33" s="81">
        <f t="shared" si="1"/>
        <v>0</v>
      </c>
    </row>
    <row r="34" spans="1:6">
      <c r="A34" s="90">
        <v>8</v>
      </c>
      <c r="B34" s="7" t="s">
        <v>40</v>
      </c>
      <c r="C34" s="5" t="s">
        <v>32</v>
      </c>
      <c r="D34" s="106">
        <v>1</v>
      </c>
      <c r="E34" s="106"/>
      <c r="F34" s="81">
        <f t="shared" si="1"/>
        <v>0</v>
      </c>
    </row>
    <row r="35" spans="1:6">
      <c r="A35" s="90">
        <v>9</v>
      </c>
      <c r="B35" s="7" t="s">
        <v>41</v>
      </c>
      <c r="C35" s="5" t="s">
        <v>32</v>
      </c>
      <c r="D35" s="106">
        <v>1</v>
      </c>
      <c r="E35" s="106"/>
      <c r="F35" s="81">
        <f t="shared" si="1"/>
        <v>0</v>
      </c>
    </row>
    <row r="36" spans="1:6" ht="27">
      <c r="A36" s="90">
        <v>10</v>
      </c>
      <c r="B36" s="4" t="s">
        <v>42</v>
      </c>
      <c r="C36" s="5" t="s">
        <v>32</v>
      </c>
      <c r="D36" s="106">
        <v>4</v>
      </c>
      <c r="E36" s="106"/>
      <c r="F36" s="81">
        <f t="shared" si="1"/>
        <v>0</v>
      </c>
    </row>
    <row r="37" spans="1:6">
      <c r="A37" s="90">
        <v>11</v>
      </c>
      <c r="B37" s="7" t="s">
        <v>43</v>
      </c>
      <c r="C37" s="5" t="s">
        <v>32</v>
      </c>
      <c r="D37" s="106">
        <v>8</v>
      </c>
      <c r="E37" s="78"/>
      <c r="F37" s="81">
        <f t="shared" si="1"/>
        <v>0</v>
      </c>
    </row>
    <row r="38" spans="1:6">
      <c r="A38" s="90">
        <v>12</v>
      </c>
      <c r="B38" s="7" t="s">
        <v>44</v>
      </c>
      <c r="C38" s="5" t="s">
        <v>32</v>
      </c>
      <c r="D38" s="106">
        <v>4</v>
      </c>
      <c r="E38" s="106"/>
      <c r="F38" s="81">
        <f t="shared" si="1"/>
        <v>0</v>
      </c>
    </row>
    <row r="39" spans="1:6">
      <c r="A39" s="90">
        <v>13</v>
      </c>
      <c r="B39" s="7" t="s">
        <v>45</v>
      </c>
      <c r="C39" s="5" t="s">
        <v>38</v>
      </c>
      <c r="D39" s="106">
        <v>42</v>
      </c>
      <c r="E39" s="106"/>
      <c r="F39" s="81">
        <f t="shared" si="1"/>
        <v>0</v>
      </c>
    </row>
    <row r="40" spans="1:6">
      <c r="A40" s="90">
        <v>14</v>
      </c>
      <c r="B40" s="7" t="s">
        <v>46</v>
      </c>
      <c r="C40" s="5" t="s">
        <v>38</v>
      </c>
      <c r="D40" s="106">
        <v>67</v>
      </c>
      <c r="E40" s="78"/>
      <c r="F40" s="81">
        <f t="shared" si="1"/>
        <v>0</v>
      </c>
    </row>
    <row r="41" spans="1:6">
      <c r="A41" s="90">
        <v>15</v>
      </c>
      <c r="B41" s="7" t="s">
        <v>47</v>
      </c>
      <c r="C41" s="5" t="s">
        <v>38</v>
      </c>
      <c r="D41" s="106">
        <v>100</v>
      </c>
      <c r="E41" s="78"/>
      <c r="F41" s="81">
        <f t="shared" si="1"/>
        <v>0</v>
      </c>
    </row>
    <row r="42" spans="1:6">
      <c r="A42" s="90">
        <v>16</v>
      </c>
      <c r="B42" s="7" t="s">
        <v>48</v>
      </c>
      <c r="C42" s="5" t="s">
        <v>32</v>
      </c>
      <c r="D42" s="106">
        <v>16</v>
      </c>
      <c r="E42" s="106"/>
      <c r="F42" s="81">
        <f t="shared" si="1"/>
        <v>0</v>
      </c>
    </row>
    <row r="43" spans="1:6">
      <c r="A43" s="90">
        <v>17</v>
      </c>
      <c r="B43" s="7" t="s">
        <v>49</v>
      </c>
      <c r="C43" s="5" t="s">
        <v>32</v>
      </c>
      <c r="D43" s="106">
        <v>8</v>
      </c>
      <c r="E43" s="106"/>
      <c r="F43" s="81">
        <f t="shared" si="1"/>
        <v>0</v>
      </c>
    </row>
    <row r="44" spans="1:6">
      <c r="A44" s="90">
        <v>18</v>
      </c>
      <c r="B44" s="7" t="s">
        <v>456</v>
      </c>
      <c r="C44" s="5" t="s">
        <v>32</v>
      </c>
      <c r="D44" s="106">
        <v>5</v>
      </c>
      <c r="E44" s="106"/>
      <c r="F44" s="81">
        <f t="shared" si="1"/>
        <v>0</v>
      </c>
    </row>
    <row r="45" spans="1:6">
      <c r="A45" s="90">
        <v>19</v>
      </c>
      <c r="B45" s="7" t="s">
        <v>457</v>
      </c>
      <c r="C45" s="5" t="s">
        <v>32</v>
      </c>
      <c r="D45" s="106">
        <v>3</v>
      </c>
      <c r="E45" s="106"/>
      <c r="F45" s="81">
        <f t="shared" si="1"/>
        <v>0</v>
      </c>
    </row>
    <row r="46" spans="1:6">
      <c r="A46" s="90">
        <v>20</v>
      </c>
      <c r="B46" s="7" t="s">
        <v>50</v>
      </c>
      <c r="C46" s="5" t="s">
        <v>32</v>
      </c>
      <c r="D46" s="106">
        <v>2</v>
      </c>
      <c r="E46" s="78"/>
      <c r="F46" s="81">
        <f t="shared" si="1"/>
        <v>0</v>
      </c>
    </row>
    <row r="47" spans="1:6">
      <c r="A47" s="90">
        <v>21</v>
      </c>
      <c r="B47" s="7" t="s">
        <v>459</v>
      </c>
      <c r="C47" s="5" t="s">
        <v>32</v>
      </c>
      <c r="D47" s="106">
        <v>4</v>
      </c>
      <c r="E47" s="106"/>
      <c r="F47" s="81">
        <f t="shared" si="1"/>
        <v>0</v>
      </c>
    </row>
    <row r="48" spans="1:6">
      <c r="A48" s="90">
        <v>22</v>
      </c>
      <c r="B48" s="7" t="s">
        <v>51</v>
      </c>
      <c r="C48" s="5" t="s">
        <v>32</v>
      </c>
      <c r="D48" s="106">
        <v>8</v>
      </c>
      <c r="E48" s="106"/>
      <c r="F48" s="81">
        <f t="shared" si="1"/>
        <v>0</v>
      </c>
    </row>
    <row r="49" spans="1:6">
      <c r="A49" s="90">
        <v>23</v>
      </c>
      <c r="B49" s="7" t="s">
        <v>460</v>
      </c>
      <c r="C49" s="5" t="s">
        <v>32</v>
      </c>
      <c r="D49" s="106">
        <v>4</v>
      </c>
      <c r="E49" s="106"/>
      <c r="F49" s="81">
        <f t="shared" si="1"/>
        <v>0</v>
      </c>
    </row>
    <row r="50" spans="1:6">
      <c r="A50" s="90">
        <v>24</v>
      </c>
      <c r="B50" s="7" t="s">
        <v>461</v>
      </c>
      <c r="C50" s="5" t="s">
        <v>32</v>
      </c>
      <c r="D50" s="106">
        <v>4</v>
      </c>
      <c r="E50" s="106"/>
      <c r="F50" s="81">
        <f t="shared" si="1"/>
        <v>0</v>
      </c>
    </row>
    <row r="51" spans="1:6">
      <c r="A51" s="90">
        <v>25</v>
      </c>
      <c r="B51" s="7" t="s">
        <v>52</v>
      </c>
      <c r="C51" s="5" t="s">
        <v>32</v>
      </c>
      <c r="D51" s="106">
        <v>12</v>
      </c>
      <c r="E51" s="106"/>
      <c r="F51" s="81">
        <f t="shared" si="1"/>
        <v>0</v>
      </c>
    </row>
    <row r="52" spans="1:6">
      <c r="A52" s="90">
        <v>26</v>
      </c>
      <c r="B52" s="7" t="s">
        <v>53</v>
      </c>
      <c r="C52" s="5" t="s">
        <v>38</v>
      </c>
      <c r="D52" s="106">
        <v>100</v>
      </c>
      <c r="E52" s="78"/>
      <c r="F52" s="81">
        <f t="shared" si="1"/>
        <v>0</v>
      </c>
    </row>
    <row r="53" spans="1:6">
      <c r="A53" s="90">
        <v>27</v>
      </c>
      <c r="B53" s="7" t="s">
        <v>54</v>
      </c>
      <c r="C53" s="5" t="s">
        <v>38</v>
      </c>
      <c r="D53" s="106">
        <v>100</v>
      </c>
      <c r="E53" s="106"/>
      <c r="F53" s="81">
        <f t="shared" si="1"/>
        <v>0</v>
      </c>
    </row>
    <row r="54" spans="1:6">
      <c r="A54" s="90">
        <v>28</v>
      </c>
      <c r="B54" s="7" t="s">
        <v>55</v>
      </c>
      <c r="C54" s="5" t="s">
        <v>38</v>
      </c>
      <c r="D54" s="106">
        <v>141</v>
      </c>
      <c r="E54" s="106"/>
      <c r="F54" s="81">
        <f t="shared" si="1"/>
        <v>0</v>
      </c>
    </row>
    <row r="55" spans="1:6">
      <c r="A55" s="90">
        <v>29</v>
      </c>
      <c r="B55" s="7" t="s">
        <v>56</v>
      </c>
      <c r="C55" s="5" t="s">
        <v>32</v>
      </c>
      <c r="D55" s="106">
        <v>1</v>
      </c>
      <c r="E55" s="106"/>
      <c r="F55" s="81">
        <f t="shared" si="1"/>
        <v>0</v>
      </c>
    </row>
    <row r="56" spans="1:6" ht="27">
      <c r="A56" s="90">
        <v>30</v>
      </c>
      <c r="B56" s="4" t="s">
        <v>57</v>
      </c>
      <c r="C56" s="5" t="s">
        <v>32</v>
      </c>
      <c r="D56" s="106">
        <v>1</v>
      </c>
      <c r="E56" s="78"/>
      <c r="F56" s="81">
        <f t="shared" si="1"/>
        <v>0</v>
      </c>
    </row>
    <row r="57" spans="1:6">
      <c r="A57" s="90">
        <v>31</v>
      </c>
      <c r="B57" s="7" t="s">
        <v>58</v>
      </c>
      <c r="C57" s="5" t="s">
        <v>32</v>
      </c>
      <c r="D57" s="106">
        <v>1</v>
      </c>
      <c r="E57" s="106"/>
      <c r="F57" s="81">
        <f t="shared" si="1"/>
        <v>0</v>
      </c>
    </row>
    <row r="58" spans="1:6">
      <c r="A58" s="90">
        <v>32</v>
      </c>
      <c r="B58" s="7" t="s">
        <v>59</v>
      </c>
      <c r="C58" s="5" t="s">
        <v>32</v>
      </c>
      <c r="D58" s="106">
        <v>1</v>
      </c>
      <c r="E58" s="106"/>
      <c r="F58" s="81">
        <f t="shared" si="1"/>
        <v>0</v>
      </c>
    </row>
    <row r="59" spans="1:6">
      <c r="A59" s="90">
        <v>33</v>
      </c>
      <c r="B59" s="7" t="s">
        <v>60</v>
      </c>
      <c r="C59" s="5" t="s">
        <v>32</v>
      </c>
      <c r="D59" s="106">
        <v>1</v>
      </c>
      <c r="E59" s="106"/>
      <c r="F59" s="81">
        <f t="shared" si="1"/>
        <v>0</v>
      </c>
    </row>
    <row r="60" spans="1:6">
      <c r="A60" s="91" t="s">
        <v>61</v>
      </c>
      <c r="B60" s="2" t="s">
        <v>62</v>
      </c>
      <c r="C60" s="3"/>
      <c r="D60" s="105"/>
      <c r="E60" s="105"/>
      <c r="F60" s="80"/>
    </row>
    <row r="61" spans="1:6">
      <c r="A61" s="90">
        <v>1</v>
      </c>
      <c r="B61" s="7" t="s">
        <v>63</v>
      </c>
      <c r="C61" s="5" t="s">
        <v>64</v>
      </c>
      <c r="D61" s="106">
        <v>14</v>
      </c>
      <c r="E61" s="106"/>
      <c r="F61" s="81">
        <f>D61*E61</f>
        <v>0</v>
      </c>
    </row>
    <row r="62" spans="1:6">
      <c r="A62" s="90">
        <v>2</v>
      </c>
      <c r="B62" s="7" t="s">
        <v>65</v>
      </c>
      <c r="C62" s="5" t="s">
        <v>66</v>
      </c>
      <c r="D62" s="106">
        <v>19</v>
      </c>
      <c r="E62" s="106"/>
      <c r="F62" s="81">
        <f t="shared" ref="F62:F73" si="2">D62*E62</f>
        <v>0</v>
      </c>
    </row>
    <row r="63" spans="1:6">
      <c r="A63" s="90">
        <v>3</v>
      </c>
      <c r="B63" s="7" t="s">
        <v>67</v>
      </c>
      <c r="C63" s="5" t="s">
        <v>68</v>
      </c>
      <c r="D63" s="106">
        <v>83</v>
      </c>
      <c r="E63" s="106"/>
      <c r="F63" s="81">
        <f t="shared" si="2"/>
        <v>0</v>
      </c>
    </row>
    <row r="64" spans="1:6">
      <c r="A64" s="90">
        <v>4</v>
      </c>
      <c r="B64" s="7" t="s">
        <v>69</v>
      </c>
      <c r="C64" s="5" t="s">
        <v>64</v>
      </c>
      <c r="D64" s="106">
        <v>14</v>
      </c>
      <c r="E64" s="106"/>
      <c r="F64" s="81">
        <f t="shared" si="2"/>
        <v>0</v>
      </c>
    </row>
    <row r="65" spans="1:6" ht="27">
      <c r="A65" s="90">
        <v>5</v>
      </c>
      <c r="B65" s="4" t="s">
        <v>70</v>
      </c>
      <c r="C65" s="5" t="s">
        <v>10</v>
      </c>
      <c r="D65" s="106">
        <v>185</v>
      </c>
      <c r="E65" s="106"/>
      <c r="F65" s="81">
        <f t="shared" si="2"/>
        <v>0</v>
      </c>
    </row>
    <row r="66" spans="1:6">
      <c r="A66" s="91" t="s">
        <v>71</v>
      </c>
      <c r="B66" s="2" t="s">
        <v>72</v>
      </c>
      <c r="C66" s="3"/>
      <c r="D66" s="105"/>
      <c r="E66" s="105"/>
      <c r="F66" s="80"/>
    </row>
    <row r="67" spans="1:6">
      <c r="A67" s="90"/>
      <c r="B67" s="2" t="s">
        <v>73</v>
      </c>
      <c r="C67" s="3"/>
      <c r="D67" s="105"/>
      <c r="E67" s="105"/>
      <c r="F67" s="80"/>
    </row>
    <row r="68" spans="1:6">
      <c r="A68" s="90">
        <v>1</v>
      </c>
      <c r="B68" s="8" t="s">
        <v>74</v>
      </c>
      <c r="C68" s="9" t="s">
        <v>75</v>
      </c>
      <c r="D68" s="78">
        <v>580</v>
      </c>
      <c r="E68" s="78"/>
      <c r="F68" s="81">
        <f t="shared" si="2"/>
        <v>0</v>
      </c>
    </row>
    <row r="69" spans="1:6">
      <c r="A69" s="90">
        <v>2</v>
      </c>
      <c r="B69" s="8" t="s">
        <v>76</v>
      </c>
      <c r="C69" s="9" t="s">
        <v>77</v>
      </c>
      <c r="D69" s="78">
        <v>14</v>
      </c>
      <c r="E69" s="78"/>
      <c r="F69" s="81">
        <f t="shared" si="2"/>
        <v>0</v>
      </c>
    </row>
    <row r="70" spans="1:6">
      <c r="A70" s="92" t="s">
        <v>78</v>
      </c>
      <c r="B70" s="2" t="s">
        <v>79</v>
      </c>
      <c r="C70" s="3"/>
      <c r="D70" s="105"/>
      <c r="E70" s="105"/>
      <c r="F70" s="80"/>
    </row>
    <row r="71" spans="1:6" ht="40.200000000000003">
      <c r="A71" s="90">
        <v>1</v>
      </c>
      <c r="B71" s="56" t="s">
        <v>80</v>
      </c>
      <c r="C71" s="5" t="s">
        <v>81</v>
      </c>
      <c r="D71" s="106">
        <v>84</v>
      </c>
      <c r="E71" s="106"/>
      <c r="F71" s="81">
        <f t="shared" si="2"/>
        <v>0</v>
      </c>
    </row>
    <row r="72" spans="1:6" ht="27.75" customHeight="1">
      <c r="A72" s="6">
        <v>2</v>
      </c>
      <c r="B72" s="4" t="s">
        <v>82</v>
      </c>
      <c r="C72" s="5" t="s">
        <v>64</v>
      </c>
      <c r="D72" s="106">
        <v>2</v>
      </c>
      <c r="E72" s="106"/>
      <c r="F72" s="81">
        <f t="shared" si="2"/>
        <v>0</v>
      </c>
    </row>
    <row r="73" spans="1:6" ht="15" customHeight="1">
      <c r="A73" s="6">
        <v>3</v>
      </c>
      <c r="B73" s="4" t="s">
        <v>83</v>
      </c>
      <c r="C73" s="5" t="s">
        <v>68</v>
      </c>
      <c r="D73" s="106">
        <v>14.1</v>
      </c>
      <c r="E73" s="106"/>
      <c r="F73" s="81">
        <f t="shared" si="2"/>
        <v>0</v>
      </c>
    </row>
    <row r="74" spans="1:6">
      <c r="A74" s="91" t="s">
        <v>84</v>
      </c>
      <c r="B74" s="2" t="s">
        <v>85</v>
      </c>
      <c r="C74" s="3"/>
      <c r="D74" s="105"/>
      <c r="E74" s="105"/>
      <c r="F74" s="80"/>
    </row>
    <row r="75" spans="1:6" ht="40.200000000000003">
      <c r="A75" s="90">
        <v>1</v>
      </c>
      <c r="B75" s="4" t="s">
        <v>86</v>
      </c>
      <c r="C75" s="5" t="s">
        <v>81</v>
      </c>
      <c r="D75" s="106">
        <v>80</v>
      </c>
      <c r="E75" s="106"/>
      <c r="F75" s="81">
        <f>D75*E75</f>
        <v>0</v>
      </c>
    </row>
    <row r="76" spans="1:6" ht="15" customHeight="1">
      <c r="A76" s="90">
        <v>2</v>
      </c>
      <c r="B76" s="7" t="s">
        <v>87</v>
      </c>
      <c r="C76" s="5" t="s">
        <v>32</v>
      </c>
      <c r="D76" s="106">
        <v>40</v>
      </c>
      <c r="E76" s="106"/>
      <c r="F76" s="81">
        <f>D76*E76</f>
        <v>0</v>
      </c>
    </row>
    <row r="77" spans="1:6" ht="15" customHeight="1">
      <c r="A77" s="90">
        <v>3</v>
      </c>
      <c r="B77" s="7" t="s">
        <v>88</v>
      </c>
      <c r="C77" s="5" t="s">
        <v>18</v>
      </c>
      <c r="D77" s="106">
        <v>280</v>
      </c>
      <c r="E77" s="106"/>
      <c r="F77" s="81">
        <f>D77*E77</f>
        <v>0</v>
      </c>
    </row>
    <row r="78" spans="1:6" ht="15" customHeight="1">
      <c r="A78" s="90">
        <v>4</v>
      </c>
      <c r="B78" s="7" t="s">
        <v>89</v>
      </c>
      <c r="C78" s="5" t="s">
        <v>90</v>
      </c>
      <c r="D78" s="106">
        <v>36269</v>
      </c>
      <c r="E78" s="106"/>
      <c r="F78" s="81">
        <f>D78*E78</f>
        <v>0</v>
      </c>
    </row>
    <row r="79" spans="1:6" ht="15" customHeight="1">
      <c r="A79" s="90">
        <v>5</v>
      </c>
      <c r="B79" s="7" t="s">
        <v>91</v>
      </c>
      <c r="C79" s="5" t="s">
        <v>32</v>
      </c>
      <c r="D79" s="106">
        <f>152+40</f>
        <v>192</v>
      </c>
      <c r="E79" s="106"/>
      <c r="F79" s="81">
        <f>D79*E79</f>
        <v>0</v>
      </c>
    </row>
    <row r="80" spans="1:6" ht="15" customHeight="1">
      <c r="A80" s="90">
        <v>6</v>
      </c>
      <c r="B80" s="7" t="s">
        <v>92</v>
      </c>
      <c r="C80" s="5" t="s">
        <v>32</v>
      </c>
      <c r="D80" s="106">
        <v>240</v>
      </c>
      <c r="E80" s="106"/>
      <c r="F80" s="81">
        <f t="shared" ref="F80:F101" si="3">D80*E80</f>
        <v>0</v>
      </c>
    </row>
    <row r="81" spans="1:6" ht="15" customHeight="1">
      <c r="A81" s="90">
        <v>7</v>
      </c>
      <c r="B81" s="7" t="s">
        <v>93</v>
      </c>
      <c r="C81" s="5" t="s">
        <v>32</v>
      </c>
      <c r="D81" s="106">
        <f>144+240</f>
        <v>384</v>
      </c>
      <c r="E81" s="106"/>
      <c r="F81" s="81">
        <f t="shared" si="3"/>
        <v>0</v>
      </c>
    </row>
    <row r="82" spans="1:6" ht="15" customHeight="1">
      <c r="A82" s="90">
        <v>8</v>
      </c>
      <c r="B82" s="4" t="s">
        <v>94</v>
      </c>
      <c r="C82" s="5" t="s">
        <v>32</v>
      </c>
      <c r="D82" s="106">
        <f>144+240</f>
        <v>384</v>
      </c>
      <c r="E82" s="106"/>
      <c r="F82" s="81">
        <f t="shared" si="3"/>
        <v>0</v>
      </c>
    </row>
    <row r="83" spans="1:6" ht="15" customHeight="1">
      <c r="A83" s="90">
        <v>9</v>
      </c>
      <c r="B83" s="7" t="s">
        <v>95</v>
      </c>
      <c r="C83" s="5" t="s">
        <v>32</v>
      </c>
      <c r="D83" s="106">
        <v>48</v>
      </c>
      <c r="E83" s="106"/>
      <c r="F83" s="81">
        <f t="shared" si="3"/>
        <v>0</v>
      </c>
    </row>
    <row r="84" spans="1:6" ht="15" customHeight="1">
      <c r="A84" s="90">
        <v>10</v>
      </c>
      <c r="B84" s="7" t="s">
        <v>96</v>
      </c>
      <c r="C84" s="5" t="s">
        <v>32</v>
      </c>
      <c r="D84" s="106">
        <v>48</v>
      </c>
      <c r="E84" s="106"/>
      <c r="F84" s="81">
        <f t="shared" si="3"/>
        <v>0</v>
      </c>
    </row>
    <row r="85" spans="1:6" ht="15" customHeight="1">
      <c r="A85" s="90">
        <v>11</v>
      </c>
      <c r="B85" s="7" t="s">
        <v>97</v>
      </c>
      <c r="C85" s="5" t="s">
        <v>32</v>
      </c>
      <c r="D85" s="106">
        <v>81</v>
      </c>
      <c r="E85" s="106"/>
      <c r="F85" s="81">
        <f t="shared" si="3"/>
        <v>0</v>
      </c>
    </row>
    <row r="86" spans="1:6" ht="15" customHeight="1">
      <c r="A86" s="90">
        <v>12</v>
      </c>
      <c r="B86" s="7" t="s">
        <v>98</v>
      </c>
      <c r="C86" s="5" t="s">
        <v>32</v>
      </c>
      <c r="D86" s="106">
        <v>10</v>
      </c>
      <c r="E86" s="106"/>
      <c r="F86" s="81">
        <f t="shared" si="3"/>
        <v>0</v>
      </c>
    </row>
    <row r="87" spans="1:6" ht="15" customHeight="1">
      <c r="A87" s="90">
        <v>13</v>
      </c>
      <c r="B87" s="7" t="s">
        <v>99</v>
      </c>
      <c r="C87" s="5" t="s">
        <v>32</v>
      </c>
      <c r="D87" s="106">
        <v>48</v>
      </c>
      <c r="E87" s="106"/>
      <c r="F87" s="81">
        <f t="shared" si="3"/>
        <v>0</v>
      </c>
    </row>
    <row r="88" spans="1:6" ht="15" customHeight="1">
      <c r="A88" s="90">
        <v>14</v>
      </c>
      <c r="B88" s="7" t="s">
        <v>100</v>
      </c>
      <c r="C88" s="5" t="s">
        <v>32</v>
      </c>
      <c r="D88" s="106">
        <v>15</v>
      </c>
      <c r="E88" s="106"/>
      <c r="F88" s="81">
        <f t="shared" si="3"/>
        <v>0</v>
      </c>
    </row>
    <row r="89" spans="1:6" ht="15" customHeight="1">
      <c r="A89" s="90">
        <v>15</v>
      </c>
      <c r="B89" s="7" t="s">
        <v>101</v>
      </c>
      <c r="C89" s="5" t="s">
        <v>32</v>
      </c>
      <c r="D89" s="106">
        <v>316</v>
      </c>
      <c r="E89" s="106"/>
      <c r="F89" s="81">
        <f t="shared" si="3"/>
        <v>0</v>
      </c>
    </row>
    <row r="90" spans="1:6" ht="15" customHeight="1">
      <c r="A90" s="90">
        <v>16</v>
      </c>
      <c r="B90" s="7" t="s">
        <v>102</v>
      </c>
      <c r="C90" s="5" t="s">
        <v>32</v>
      </c>
      <c r="D90" s="106">
        <v>316</v>
      </c>
      <c r="E90" s="106"/>
      <c r="F90" s="81">
        <f t="shared" si="3"/>
        <v>0</v>
      </c>
    </row>
    <row r="91" spans="1:6" ht="15" customHeight="1">
      <c r="A91" s="90">
        <v>17</v>
      </c>
      <c r="B91" s="7" t="s">
        <v>103</v>
      </c>
      <c r="C91" s="5" t="s">
        <v>32</v>
      </c>
      <c r="D91" s="106">
        <v>840</v>
      </c>
      <c r="E91" s="106"/>
      <c r="F91" s="81">
        <f t="shared" si="3"/>
        <v>0</v>
      </c>
    </row>
    <row r="92" spans="1:6" ht="15" customHeight="1">
      <c r="A92" s="90">
        <v>18</v>
      </c>
      <c r="B92" s="7" t="s">
        <v>104</v>
      </c>
      <c r="C92" s="5" t="s">
        <v>105</v>
      </c>
      <c r="D92" s="106">
        <v>5</v>
      </c>
      <c r="E92" s="106"/>
      <c r="F92" s="81">
        <f t="shared" si="3"/>
        <v>0</v>
      </c>
    </row>
    <row r="93" spans="1:6" ht="15" customHeight="1">
      <c r="A93" s="90">
        <v>19</v>
      </c>
      <c r="B93" s="7" t="s">
        <v>106</v>
      </c>
      <c r="C93" s="5" t="s">
        <v>105</v>
      </c>
      <c r="D93" s="106">
        <v>10</v>
      </c>
      <c r="E93" s="106"/>
      <c r="F93" s="81">
        <f t="shared" si="3"/>
        <v>0</v>
      </c>
    </row>
    <row r="94" spans="1:6" ht="15" customHeight="1">
      <c r="A94" s="90">
        <v>20</v>
      </c>
      <c r="B94" s="7" t="s">
        <v>107</v>
      </c>
      <c r="C94" s="5" t="s">
        <v>105</v>
      </c>
      <c r="D94" s="106">
        <v>1</v>
      </c>
      <c r="E94" s="106"/>
      <c r="F94" s="81">
        <f t="shared" si="3"/>
        <v>0</v>
      </c>
    </row>
    <row r="95" spans="1:6" ht="15" customHeight="1">
      <c r="A95" s="90">
        <v>21</v>
      </c>
      <c r="B95" s="7" t="s">
        <v>108</v>
      </c>
      <c r="C95" s="5" t="s">
        <v>105</v>
      </c>
      <c r="D95" s="106">
        <v>4</v>
      </c>
      <c r="E95" s="106"/>
      <c r="F95" s="81">
        <f t="shared" si="3"/>
        <v>0</v>
      </c>
    </row>
    <row r="96" spans="1:6" ht="15" customHeight="1">
      <c r="A96" s="90">
        <v>22</v>
      </c>
      <c r="B96" s="7" t="s">
        <v>109</v>
      </c>
      <c r="C96" s="5" t="s">
        <v>105</v>
      </c>
      <c r="D96" s="106">
        <v>1</v>
      </c>
      <c r="E96" s="106"/>
      <c r="F96" s="81">
        <f t="shared" si="3"/>
        <v>0</v>
      </c>
    </row>
    <row r="97" spans="1:6" ht="15" customHeight="1">
      <c r="A97" s="90">
        <v>23</v>
      </c>
      <c r="B97" s="7" t="s">
        <v>110</v>
      </c>
      <c r="C97" s="5" t="s">
        <v>105</v>
      </c>
      <c r="D97" s="106">
        <v>0.5</v>
      </c>
      <c r="E97" s="106"/>
      <c r="F97" s="81">
        <f t="shared" si="3"/>
        <v>0</v>
      </c>
    </row>
    <row r="98" spans="1:6" ht="15" customHeight="1">
      <c r="A98" s="90">
        <v>24</v>
      </c>
      <c r="B98" s="4" t="s">
        <v>111</v>
      </c>
      <c r="C98" s="5" t="s">
        <v>105</v>
      </c>
      <c r="D98" s="106">
        <v>4</v>
      </c>
      <c r="E98" s="106"/>
      <c r="F98" s="81">
        <f t="shared" si="3"/>
        <v>0</v>
      </c>
    </row>
    <row r="99" spans="1:6" ht="15" customHeight="1">
      <c r="A99" s="90">
        <v>25</v>
      </c>
      <c r="B99" s="4" t="s">
        <v>112</v>
      </c>
      <c r="C99" s="5" t="s">
        <v>105</v>
      </c>
      <c r="D99" s="106">
        <v>3.5</v>
      </c>
      <c r="E99" s="106"/>
      <c r="F99" s="81">
        <f t="shared" si="3"/>
        <v>0</v>
      </c>
    </row>
    <row r="100" spans="1:6" ht="15" customHeight="1">
      <c r="A100" s="90">
        <v>26</v>
      </c>
      <c r="B100" s="4" t="s">
        <v>113</v>
      </c>
      <c r="C100" s="5" t="s">
        <v>105</v>
      </c>
      <c r="D100" s="106">
        <v>4.5</v>
      </c>
      <c r="E100" s="106"/>
      <c r="F100" s="81">
        <f t="shared" si="3"/>
        <v>0</v>
      </c>
    </row>
    <row r="101" spans="1:6" ht="15" customHeight="1">
      <c r="A101" s="90">
        <v>27</v>
      </c>
      <c r="B101" s="4" t="s">
        <v>114</v>
      </c>
      <c r="C101" s="5" t="s">
        <v>105</v>
      </c>
      <c r="D101" s="106">
        <v>10</v>
      </c>
      <c r="E101" s="106"/>
      <c r="F101" s="81">
        <f t="shared" si="3"/>
        <v>0</v>
      </c>
    </row>
    <row r="102" spans="1:6" ht="15" customHeight="1">
      <c r="A102" s="90">
        <v>28</v>
      </c>
      <c r="B102" s="7" t="s">
        <v>115</v>
      </c>
      <c r="C102" s="5" t="s">
        <v>32</v>
      </c>
      <c r="D102" s="106">
        <v>100</v>
      </c>
      <c r="E102" s="106"/>
      <c r="F102" s="81">
        <f>D102*E102</f>
        <v>0</v>
      </c>
    </row>
    <row r="103" spans="1:6" ht="15" customHeight="1">
      <c r="A103" s="90">
        <v>29</v>
      </c>
      <c r="B103" s="4" t="s">
        <v>116</v>
      </c>
      <c r="C103" s="5" t="s">
        <v>32</v>
      </c>
      <c r="D103" s="106">
        <v>100</v>
      </c>
      <c r="E103" s="106"/>
      <c r="F103" s="81">
        <f t="shared" ref="F103:F110" si="4">D103*E103</f>
        <v>0</v>
      </c>
    </row>
    <row r="104" spans="1:6" ht="15" customHeight="1">
      <c r="A104" s="90">
        <v>30</v>
      </c>
      <c r="B104" s="4" t="s">
        <v>117</v>
      </c>
      <c r="C104" s="5" t="s">
        <v>32</v>
      </c>
      <c r="D104" s="106">
        <v>100</v>
      </c>
      <c r="E104" s="106"/>
      <c r="F104" s="81">
        <f t="shared" si="4"/>
        <v>0</v>
      </c>
    </row>
    <row r="105" spans="1:6" ht="15" customHeight="1">
      <c r="A105" s="90">
        <v>31</v>
      </c>
      <c r="B105" s="4" t="s">
        <v>118</v>
      </c>
      <c r="C105" s="5" t="s">
        <v>32</v>
      </c>
      <c r="D105" s="106">
        <v>100</v>
      </c>
      <c r="E105" s="106"/>
      <c r="F105" s="81">
        <f t="shared" si="4"/>
        <v>0</v>
      </c>
    </row>
    <row r="106" spans="1:6" ht="15" customHeight="1">
      <c r="A106" s="90">
        <v>32</v>
      </c>
      <c r="B106" s="4" t="s">
        <v>119</v>
      </c>
      <c r="C106" s="5" t="s">
        <v>32</v>
      </c>
      <c r="D106" s="106">
        <v>100</v>
      </c>
      <c r="E106" s="106"/>
      <c r="F106" s="81">
        <f t="shared" si="4"/>
        <v>0</v>
      </c>
    </row>
    <row r="107" spans="1:6" ht="15" customHeight="1">
      <c r="A107" s="90">
        <v>33</v>
      </c>
      <c r="B107" s="4" t="s">
        <v>120</v>
      </c>
      <c r="C107" s="5" t="s">
        <v>32</v>
      </c>
      <c r="D107" s="106">
        <v>100</v>
      </c>
      <c r="E107" s="106"/>
      <c r="F107" s="81">
        <f t="shared" si="4"/>
        <v>0</v>
      </c>
    </row>
    <row r="108" spans="1:6" ht="15" customHeight="1">
      <c r="A108" s="90">
        <v>34</v>
      </c>
      <c r="B108" s="4" t="s">
        <v>121</v>
      </c>
      <c r="C108" s="5" t="s">
        <v>32</v>
      </c>
      <c r="D108" s="106">
        <v>100</v>
      </c>
      <c r="E108" s="106"/>
      <c r="F108" s="81">
        <f t="shared" si="4"/>
        <v>0</v>
      </c>
    </row>
    <row r="109" spans="1:6" ht="15" customHeight="1">
      <c r="A109" s="90">
        <v>35</v>
      </c>
      <c r="B109" s="4" t="s">
        <v>122</v>
      </c>
      <c r="C109" s="5" t="s">
        <v>32</v>
      </c>
      <c r="D109" s="106">
        <v>100</v>
      </c>
      <c r="E109" s="106"/>
      <c r="F109" s="81">
        <f t="shared" si="4"/>
        <v>0</v>
      </c>
    </row>
    <row r="110" spans="1:6" ht="15" customHeight="1">
      <c r="A110" s="90">
        <v>36</v>
      </c>
      <c r="B110" s="4" t="s">
        <v>123</v>
      </c>
      <c r="C110" s="5" t="s">
        <v>32</v>
      </c>
      <c r="D110" s="106">
        <v>100</v>
      </c>
      <c r="E110" s="106"/>
      <c r="F110" s="81">
        <f t="shared" si="4"/>
        <v>0</v>
      </c>
    </row>
    <row r="111" spans="1:6" ht="16.5" customHeight="1">
      <c r="A111" s="10" t="s">
        <v>5</v>
      </c>
      <c r="B111" s="185" t="s">
        <v>124</v>
      </c>
      <c r="C111" s="185"/>
      <c r="D111" s="185"/>
      <c r="E111" s="129"/>
      <c r="F111" s="82"/>
    </row>
    <row r="112" spans="1:6" ht="15.75" customHeight="1">
      <c r="A112" s="11" t="s">
        <v>7</v>
      </c>
      <c r="B112" s="12" t="s">
        <v>125</v>
      </c>
      <c r="C112" s="13"/>
      <c r="D112" s="107"/>
      <c r="E112" s="107"/>
      <c r="F112" s="83"/>
    </row>
    <row r="113" spans="1:6" ht="15.75" customHeight="1">
      <c r="A113" s="14">
        <v>1</v>
      </c>
      <c r="B113" s="15" t="s">
        <v>126</v>
      </c>
      <c r="C113" s="16" t="s">
        <v>127</v>
      </c>
      <c r="D113" s="108">
        <v>1</v>
      </c>
      <c r="E113" s="108"/>
      <c r="F113" s="84">
        <f>E113*D113</f>
        <v>0</v>
      </c>
    </row>
    <row r="114" spans="1:6" ht="15.75" customHeight="1">
      <c r="A114" s="17">
        <v>2</v>
      </c>
      <c r="B114" s="18" t="s">
        <v>128</v>
      </c>
      <c r="C114" s="19" t="s">
        <v>68</v>
      </c>
      <c r="D114" s="109">
        <v>20</v>
      </c>
      <c r="E114" s="109"/>
      <c r="F114" s="83">
        <f>E114*D114</f>
        <v>0</v>
      </c>
    </row>
    <row r="115" spans="1:6" ht="15.75" customHeight="1">
      <c r="A115" s="17">
        <v>3</v>
      </c>
      <c r="B115" s="18" t="s">
        <v>129</v>
      </c>
      <c r="C115" s="19" t="s">
        <v>68</v>
      </c>
      <c r="D115" s="109">
        <v>125</v>
      </c>
      <c r="E115" s="109"/>
      <c r="F115" s="83">
        <f t="shared" ref="F115:F132" si="5">E115*D115</f>
        <v>0</v>
      </c>
    </row>
    <row r="116" spans="1:6" ht="15.75" customHeight="1">
      <c r="A116" s="17">
        <v>4</v>
      </c>
      <c r="B116" s="18" t="s">
        <v>130</v>
      </c>
      <c r="C116" s="19" t="s">
        <v>68</v>
      </c>
      <c r="D116" s="109">
        <v>145</v>
      </c>
      <c r="E116" s="109"/>
      <c r="F116" s="83">
        <f t="shared" si="5"/>
        <v>0</v>
      </c>
    </row>
    <row r="117" spans="1:6" ht="15.75" customHeight="1">
      <c r="A117" s="14">
        <v>5</v>
      </c>
      <c r="B117" s="18" t="s">
        <v>131</v>
      </c>
      <c r="C117" s="19" t="s">
        <v>434</v>
      </c>
      <c r="D117" s="109">
        <v>2</v>
      </c>
      <c r="E117" s="109"/>
      <c r="F117" s="83">
        <f t="shared" si="5"/>
        <v>0</v>
      </c>
    </row>
    <row r="118" spans="1:6" ht="15.75" customHeight="1">
      <c r="A118" s="17">
        <v>6</v>
      </c>
      <c r="B118" s="18" t="s">
        <v>132</v>
      </c>
      <c r="C118" s="19" t="s">
        <v>68</v>
      </c>
      <c r="D118" s="109">
        <v>115</v>
      </c>
      <c r="E118" s="109"/>
      <c r="F118" s="83">
        <f t="shared" si="5"/>
        <v>0</v>
      </c>
    </row>
    <row r="119" spans="1:6" ht="15.75" customHeight="1">
      <c r="A119" s="17">
        <v>7</v>
      </c>
      <c r="B119" s="18" t="s">
        <v>133</v>
      </c>
      <c r="C119" s="19" t="s">
        <v>68</v>
      </c>
      <c r="D119" s="109">
        <v>55</v>
      </c>
      <c r="E119" s="109"/>
      <c r="F119" s="83">
        <f t="shared" si="5"/>
        <v>0</v>
      </c>
    </row>
    <row r="120" spans="1:6" ht="15.75" customHeight="1">
      <c r="A120" s="17">
        <v>8</v>
      </c>
      <c r="B120" s="18" t="s">
        <v>134</v>
      </c>
      <c r="C120" s="19" t="s">
        <v>68</v>
      </c>
      <c r="D120" s="109">
        <v>50</v>
      </c>
      <c r="E120" s="109"/>
      <c r="F120" s="83">
        <f>E120*D120</f>
        <v>0</v>
      </c>
    </row>
    <row r="121" spans="1:6" ht="15.75" customHeight="1">
      <c r="A121" s="14">
        <v>9</v>
      </c>
      <c r="B121" s="18" t="s">
        <v>135</v>
      </c>
      <c r="C121" s="19" t="s">
        <v>68</v>
      </c>
      <c r="D121" s="109">
        <v>150</v>
      </c>
      <c r="E121" s="109"/>
      <c r="F121" s="83">
        <f t="shared" si="5"/>
        <v>0</v>
      </c>
    </row>
    <row r="122" spans="1:6" ht="15.75" customHeight="1">
      <c r="A122" s="17">
        <v>10</v>
      </c>
      <c r="B122" s="18" t="s">
        <v>136</v>
      </c>
      <c r="C122" s="19" t="s">
        <v>68</v>
      </c>
      <c r="D122" s="109">
        <v>125</v>
      </c>
      <c r="E122" s="109"/>
      <c r="F122" s="83">
        <f t="shared" si="5"/>
        <v>0</v>
      </c>
    </row>
    <row r="123" spans="1:6" ht="15.75" customHeight="1">
      <c r="A123" s="17">
        <v>11</v>
      </c>
      <c r="B123" s="18" t="s">
        <v>137</v>
      </c>
      <c r="C123" s="19" t="s">
        <v>68</v>
      </c>
      <c r="D123" s="109">
        <v>30</v>
      </c>
      <c r="E123" s="109"/>
      <c r="F123" s="83">
        <f t="shared" si="5"/>
        <v>0</v>
      </c>
    </row>
    <row r="124" spans="1:6" ht="15.75" customHeight="1">
      <c r="A124" s="17">
        <v>12</v>
      </c>
      <c r="B124" s="18" t="s">
        <v>138</v>
      </c>
      <c r="C124" s="19" t="s">
        <v>68</v>
      </c>
      <c r="D124" s="109">
        <v>12</v>
      </c>
      <c r="E124" s="112"/>
      <c r="F124" s="83">
        <f t="shared" si="5"/>
        <v>0</v>
      </c>
    </row>
    <row r="125" spans="1:6" ht="15.75" customHeight="1">
      <c r="A125" s="14">
        <v>13</v>
      </c>
      <c r="B125" s="18" t="s">
        <v>139</v>
      </c>
      <c r="C125" s="19" t="s">
        <v>68</v>
      </c>
      <c r="D125" s="109">
        <v>30</v>
      </c>
      <c r="E125" s="112"/>
      <c r="F125" s="83">
        <f t="shared" si="5"/>
        <v>0</v>
      </c>
    </row>
    <row r="126" spans="1:6" ht="15.75" customHeight="1">
      <c r="A126" s="17">
        <v>14</v>
      </c>
      <c r="B126" s="18" t="s">
        <v>140</v>
      </c>
      <c r="C126" s="19" t="s">
        <v>68</v>
      </c>
      <c r="D126" s="109">
        <v>30</v>
      </c>
      <c r="E126" s="109"/>
      <c r="F126" s="83">
        <f t="shared" si="5"/>
        <v>0</v>
      </c>
    </row>
    <row r="127" spans="1:6" ht="15.75" customHeight="1">
      <c r="A127" s="17">
        <v>15</v>
      </c>
      <c r="B127" s="18" t="s">
        <v>141</v>
      </c>
      <c r="C127" s="19" t="s">
        <v>68</v>
      </c>
      <c r="D127" s="109">
        <v>100</v>
      </c>
      <c r="E127" s="109"/>
      <c r="F127" s="83">
        <f>E127*D127</f>
        <v>0</v>
      </c>
    </row>
    <row r="128" spans="1:6" ht="15.75" customHeight="1">
      <c r="A128" s="17">
        <v>16</v>
      </c>
      <c r="B128" s="18" t="s">
        <v>142</v>
      </c>
      <c r="C128" s="19" t="s">
        <v>68</v>
      </c>
      <c r="D128" s="109">
        <v>40</v>
      </c>
      <c r="E128" s="109"/>
      <c r="F128" s="83">
        <f t="shared" si="5"/>
        <v>0</v>
      </c>
    </row>
    <row r="129" spans="1:6" ht="26.4">
      <c r="A129" s="14">
        <v>17</v>
      </c>
      <c r="B129" s="18" t="s">
        <v>143</v>
      </c>
      <c r="C129" s="19" t="s">
        <v>127</v>
      </c>
      <c r="D129" s="109">
        <v>1</v>
      </c>
      <c r="E129" s="109"/>
      <c r="F129" s="83">
        <f t="shared" si="5"/>
        <v>0</v>
      </c>
    </row>
    <row r="130" spans="1:6" ht="15.75" customHeight="1">
      <c r="A130" s="17">
        <v>18</v>
      </c>
      <c r="B130" s="18" t="s">
        <v>144</v>
      </c>
      <c r="C130" s="19" t="s">
        <v>68</v>
      </c>
      <c r="D130" s="109">
        <v>15</v>
      </c>
      <c r="E130" s="109"/>
      <c r="F130" s="83">
        <f>E130*D130</f>
        <v>0</v>
      </c>
    </row>
    <row r="131" spans="1:6" ht="15.75" customHeight="1">
      <c r="A131" s="17">
        <v>19</v>
      </c>
      <c r="B131" s="18" t="s">
        <v>145</v>
      </c>
      <c r="C131" s="19" t="s">
        <v>68</v>
      </c>
      <c r="D131" s="109">
        <v>110</v>
      </c>
      <c r="E131" s="109"/>
      <c r="F131" s="83">
        <f>E131*D131</f>
        <v>0</v>
      </c>
    </row>
    <row r="132" spans="1:6" ht="24" customHeight="1">
      <c r="A132" s="17">
        <v>20</v>
      </c>
      <c r="B132" s="18" t="s">
        <v>146</v>
      </c>
      <c r="C132" s="19" t="s">
        <v>127</v>
      </c>
      <c r="D132" s="109">
        <v>2</v>
      </c>
      <c r="E132" s="109"/>
      <c r="F132" s="85">
        <f t="shared" si="5"/>
        <v>0</v>
      </c>
    </row>
    <row r="133" spans="1:6" ht="15.75" customHeight="1">
      <c r="A133" s="14">
        <v>21</v>
      </c>
      <c r="B133" s="18" t="s">
        <v>147</v>
      </c>
      <c r="C133" s="19" t="s">
        <v>127</v>
      </c>
      <c r="D133" s="109">
        <v>1</v>
      </c>
      <c r="E133" s="109"/>
      <c r="F133" s="83">
        <f>E133*D133</f>
        <v>0</v>
      </c>
    </row>
    <row r="134" spans="1:6" ht="24" customHeight="1">
      <c r="A134" s="11" t="s">
        <v>11</v>
      </c>
      <c r="B134" s="12" t="s">
        <v>148</v>
      </c>
      <c r="C134" s="13"/>
      <c r="D134" s="107"/>
      <c r="E134" s="109"/>
      <c r="F134" s="85"/>
    </row>
    <row r="135" spans="1:6" ht="15.75" customHeight="1">
      <c r="A135" s="17">
        <v>1</v>
      </c>
      <c r="B135" s="18" t="s">
        <v>149</v>
      </c>
      <c r="C135" s="19" t="s">
        <v>68</v>
      </c>
      <c r="D135" s="109">
        <v>10</v>
      </c>
      <c r="E135" s="109"/>
      <c r="F135" s="83">
        <f>E135*D135</f>
        <v>0</v>
      </c>
    </row>
    <row r="136" spans="1:6" ht="15.75" customHeight="1">
      <c r="A136" s="17">
        <v>2</v>
      </c>
      <c r="B136" s="18" t="s">
        <v>150</v>
      </c>
      <c r="C136" s="19" t="s">
        <v>68</v>
      </c>
      <c r="D136" s="109">
        <v>72</v>
      </c>
      <c r="E136" s="109"/>
      <c r="F136" s="83">
        <f>E136*D136</f>
        <v>0</v>
      </c>
    </row>
    <row r="137" spans="1:6" ht="15.75" customHeight="1">
      <c r="A137" s="17">
        <v>3</v>
      </c>
      <c r="B137" s="18" t="s">
        <v>151</v>
      </c>
      <c r="C137" s="19" t="s">
        <v>68</v>
      </c>
      <c r="D137" s="109">
        <v>18</v>
      </c>
      <c r="E137" s="109"/>
      <c r="F137" s="83">
        <f>E137*D137</f>
        <v>0</v>
      </c>
    </row>
    <row r="138" spans="1:6" ht="15.75" customHeight="1">
      <c r="A138" s="17">
        <v>4</v>
      </c>
      <c r="B138" s="18" t="s">
        <v>152</v>
      </c>
      <c r="C138" s="19" t="s">
        <v>68</v>
      </c>
      <c r="D138" s="109">
        <v>20</v>
      </c>
      <c r="E138" s="109"/>
      <c r="F138" s="83">
        <f>E138*D138</f>
        <v>0</v>
      </c>
    </row>
    <row r="139" spans="1:6" ht="15.75" customHeight="1">
      <c r="A139" s="17">
        <v>5</v>
      </c>
      <c r="B139" s="18" t="s">
        <v>153</v>
      </c>
      <c r="C139" s="19" t="s">
        <v>68</v>
      </c>
      <c r="D139" s="109">
        <v>18</v>
      </c>
      <c r="E139" s="109"/>
      <c r="F139" s="85">
        <f t="shared" ref="F139:F153" si="6">E139*D139</f>
        <v>0</v>
      </c>
    </row>
    <row r="140" spans="1:6" ht="15.75" customHeight="1">
      <c r="A140" s="17">
        <v>6</v>
      </c>
      <c r="B140" s="18" t="s">
        <v>154</v>
      </c>
      <c r="C140" s="19" t="s">
        <v>127</v>
      </c>
      <c r="D140" s="109">
        <v>55</v>
      </c>
      <c r="E140" s="110"/>
      <c r="F140" s="83">
        <f>E140*D140</f>
        <v>0</v>
      </c>
    </row>
    <row r="141" spans="1:6" ht="15.75" customHeight="1">
      <c r="A141" s="17">
        <v>7</v>
      </c>
      <c r="B141" s="18" t="s">
        <v>155</v>
      </c>
      <c r="C141" s="19" t="s">
        <v>127</v>
      </c>
      <c r="D141" s="109">
        <v>20</v>
      </c>
      <c r="E141" s="110"/>
      <c r="F141" s="83">
        <f t="shared" si="6"/>
        <v>0</v>
      </c>
    </row>
    <row r="142" spans="1:6" ht="15.75" customHeight="1">
      <c r="A142" s="17">
        <v>8</v>
      </c>
      <c r="B142" s="18" t="s">
        <v>156</v>
      </c>
      <c r="C142" s="19" t="s">
        <v>127</v>
      </c>
      <c r="D142" s="109">
        <v>11</v>
      </c>
      <c r="E142" s="109"/>
      <c r="F142" s="83">
        <f t="shared" si="6"/>
        <v>0</v>
      </c>
    </row>
    <row r="143" spans="1:6" ht="15.75" customHeight="1">
      <c r="A143" s="17">
        <v>9</v>
      </c>
      <c r="B143" s="18" t="s">
        <v>157</v>
      </c>
      <c r="C143" s="19" t="s">
        <v>127</v>
      </c>
      <c r="D143" s="109">
        <v>4</v>
      </c>
      <c r="E143" s="109"/>
      <c r="F143" s="83">
        <f t="shared" si="6"/>
        <v>0</v>
      </c>
    </row>
    <row r="144" spans="1:6" ht="15.75" customHeight="1">
      <c r="A144" s="17">
        <v>10</v>
      </c>
      <c r="B144" s="18" t="s">
        <v>158</v>
      </c>
      <c r="C144" s="19" t="s">
        <v>127</v>
      </c>
      <c r="D144" s="109">
        <v>5</v>
      </c>
      <c r="E144" s="109"/>
      <c r="F144" s="83">
        <f t="shared" si="6"/>
        <v>0</v>
      </c>
    </row>
    <row r="145" spans="1:6" ht="15.75" customHeight="1">
      <c r="A145" s="17">
        <v>11</v>
      </c>
      <c r="B145" s="18" t="s">
        <v>159</v>
      </c>
      <c r="C145" s="19" t="s">
        <v>127</v>
      </c>
      <c r="D145" s="109">
        <v>5</v>
      </c>
      <c r="E145" s="109"/>
      <c r="F145" s="83">
        <f t="shared" si="6"/>
        <v>0</v>
      </c>
    </row>
    <row r="146" spans="1:6" ht="15.75" customHeight="1">
      <c r="A146" s="17">
        <v>12</v>
      </c>
      <c r="B146" s="18" t="s">
        <v>160</v>
      </c>
      <c r="C146" s="19" t="s">
        <v>127</v>
      </c>
      <c r="D146" s="109">
        <v>2</v>
      </c>
      <c r="E146" s="109"/>
      <c r="F146" s="83">
        <f t="shared" si="6"/>
        <v>0</v>
      </c>
    </row>
    <row r="147" spans="1:6" ht="15.75" customHeight="1">
      <c r="A147" s="17">
        <v>13</v>
      </c>
      <c r="B147" s="18" t="s">
        <v>161</v>
      </c>
      <c r="C147" s="19" t="s">
        <v>127</v>
      </c>
      <c r="D147" s="109">
        <v>2</v>
      </c>
      <c r="E147" s="109"/>
      <c r="F147" s="83">
        <f t="shared" si="6"/>
        <v>0</v>
      </c>
    </row>
    <row r="148" spans="1:6" ht="15.75" customHeight="1">
      <c r="A148" s="17">
        <v>14</v>
      </c>
      <c r="B148" s="18" t="s">
        <v>162</v>
      </c>
      <c r="C148" s="19" t="s">
        <v>127</v>
      </c>
      <c r="D148" s="109">
        <v>2</v>
      </c>
      <c r="E148" s="109"/>
      <c r="F148" s="83">
        <f t="shared" si="6"/>
        <v>0</v>
      </c>
    </row>
    <row r="149" spans="1:6" ht="15.75" customHeight="1">
      <c r="A149" s="17">
        <v>15</v>
      </c>
      <c r="B149" s="18" t="s">
        <v>163</v>
      </c>
      <c r="C149" s="19" t="s">
        <v>127</v>
      </c>
      <c r="D149" s="109">
        <v>4</v>
      </c>
      <c r="E149" s="109"/>
      <c r="F149" s="83">
        <f t="shared" si="6"/>
        <v>0</v>
      </c>
    </row>
    <row r="150" spans="1:6" ht="15.75" customHeight="1">
      <c r="A150" s="17">
        <v>16</v>
      </c>
      <c r="B150" s="18" t="s">
        <v>164</v>
      </c>
      <c r="C150" s="19" t="s">
        <v>127</v>
      </c>
      <c r="D150" s="109">
        <v>4</v>
      </c>
      <c r="E150" s="109"/>
      <c r="F150" s="83">
        <f t="shared" si="6"/>
        <v>0</v>
      </c>
    </row>
    <row r="151" spans="1:6" ht="24" customHeight="1">
      <c r="A151" s="17">
        <v>17</v>
      </c>
      <c r="B151" s="18" t="s">
        <v>165</v>
      </c>
      <c r="C151" s="19" t="s">
        <v>127</v>
      </c>
      <c r="D151" s="109">
        <v>3</v>
      </c>
      <c r="E151" s="109"/>
      <c r="F151" s="85">
        <f t="shared" si="6"/>
        <v>0</v>
      </c>
    </row>
    <row r="152" spans="1:6" ht="24" customHeight="1">
      <c r="A152" s="17">
        <v>18</v>
      </c>
      <c r="B152" s="18" t="s">
        <v>166</v>
      </c>
      <c r="C152" s="19" t="s">
        <v>127</v>
      </c>
      <c r="D152" s="109">
        <v>3</v>
      </c>
      <c r="E152" s="109"/>
      <c r="F152" s="85">
        <f t="shared" si="6"/>
        <v>0</v>
      </c>
    </row>
    <row r="153" spans="1:6" ht="15.75" customHeight="1">
      <c r="A153" s="17">
        <v>19</v>
      </c>
      <c r="B153" s="18" t="s">
        <v>167</v>
      </c>
      <c r="C153" s="19" t="s">
        <v>127</v>
      </c>
      <c r="D153" s="109">
        <v>3</v>
      </c>
      <c r="E153" s="109"/>
      <c r="F153" s="85">
        <f t="shared" si="6"/>
        <v>0</v>
      </c>
    </row>
    <row r="154" spans="1:6" ht="15.75" customHeight="1">
      <c r="A154" s="17">
        <v>20</v>
      </c>
      <c r="B154" s="20" t="s">
        <v>168</v>
      </c>
      <c r="C154" s="21" t="s">
        <v>127</v>
      </c>
      <c r="D154" s="110">
        <v>28</v>
      </c>
      <c r="E154" s="110"/>
      <c r="F154" s="83">
        <f>E154*D154</f>
        <v>0</v>
      </c>
    </row>
    <row r="155" spans="1:6" ht="15.75" customHeight="1">
      <c r="A155" s="17">
        <v>21</v>
      </c>
      <c r="B155" s="20" t="s">
        <v>169</v>
      </c>
      <c r="C155" s="21" t="s">
        <v>127</v>
      </c>
      <c r="D155" s="110">
        <v>28</v>
      </c>
      <c r="E155" s="110"/>
      <c r="F155" s="83">
        <f>E155*D155</f>
        <v>0</v>
      </c>
    </row>
    <row r="156" spans="1:6" ht="15.75" customHeight="1">
      <c r="A156" s="17">
        <v>22</v>
      </c>
      <c r="B156" s="18" t="s">
        <v>170</v>
      </c>
      <c r="C156" s="19" t="s">
        <v>68</v>
      </c>
      <c r="D156" s="109">
        <v>150</v>
      </c>
      <c r="E156" s="109"/>
      <c r="F156" s="83">
        <f>E156*D156</f>
        <v>0</v>
      </c>
    </row>
    <row r="157" spans="1:6" ht="15.75" customHeight="1">
      <c r="A157" s="17">
        <v>23</v>
      </c>
      <c r="B157" s="18" t="s">
        <v>171</v>
      </c>
      <c r="C157" s="19" t="s">
        <v>68</v>
      </c>
      <c r="D157" s="109">
        <v>100</v>
      </c>
      <c r="E157" s="109"/>
      <c r="F157" s="83">
        <f t="shared" ref="F157:F166" si="7">E157*D157</f>
        <v>0</v>
      </c>
    </row>
    <row r="158" spans="1:6" ht="15.75" customHeight="1">
      <c r="A158" s="17">
        <v>24</v>
      </c>
      <c r="B158" s="20" t="s">
        <v>172</v>
      </c>
      <c r="C158" s="21" t="s">
        <v>68</v>
      </c>
      <c r="D158" s="110">
        <v>350</v>
      </c>
      <c r="E158" s="110"/>
      <c r="F158" s="83">
        <f t="shared" si="7"/>
        <v>0</v>
      </c>
    </row>
    <row r="159" spans="1:6" ht="15.75" customHeight="1">
      <c r="A159" s="17">
        <v>25</v>
      </c>
      <c r="B159" s="20" t="s">
        <v>173</v>
      </c>
      <c r="C159" s="21" t="s">
        <v>68</v>
      </c>
      <c r="D159" s="110">
        <v>650</v>
      </c>
      <c r="E159" s="110"/>
      <c r="F159" s="83">
        <f>E159*D159</f>
        <v>0</v>
      </c>
    </row>
    <row r="160" spans="1:6" ht="15.75" customHeight="1">
      <c r="A160" s="17">
        <v>26</v>
      </c>
      <c r="B160" s="20" t="s">
        <v>174</v>
      </c>
      <c r="C160" s="21" t="s">
        <v>68</v>
      </c>
      <c r="D160" s="110">
        <v>50</v>
      </c>
      <c r="E160" s="110"/>
      <c r="F160" s="83">
        <f>E160*D160</f>
        <v>0</v>
      </c>
    </row>
    <row r="161" spans="1:6" ht="15.75" customHeight="1">
      <c r="A161" s="17">
        <v>27</v>
      </c>
      <c r="B161" s="20" t="s">
        <v>175</v>
      </c>
      <c r="C161" s="21" t="s">
        <v>68</v>
      </c>
      <c r="D161" s="110">
        <v>25</v>
      </c>
      <c r="E161" s="110"/>
      <c r="F161" s="83">
        <f>E161*D161</f>
        <v>0</v>
      </c>
    </row>
    <row r="162" spans="1:6" ht="15.75" customHeight="1">
      <c r="A162" s="17">
        <v>28</v>
      </c>
      <c r="B162" s="20" t="s">
        <v>176</v>
      </c>
      <c r="C162" s="21" t="s">
        <v>68</v>
      </c>
      <c r="D162" s="110">
        <v>17</v>
      </c>
      <c r="E162" s="110"/>
      <c r="F162" s="83">
        <f t="shared" si="7"/>
        <v>0</v>
      </c>
    </row>
    <row r="163" spans="1:6" ht="15.75" customHeight="1">
      <c r="A163" s="11" t="s">
        <v>29</v>
      </c>
      <c r="B163" s="23" t="s">
        <v>177</v>
      </c>
      <c r="C163" s="24"/>
      <c r="D163" s="111"/>
      <c r="E163" s="111"/>
      <c r="F163" s="86"/>
    </row>
    <row r="164" spans="1:6" ht="15.75" customHeight="1">
      <c r="A164" s="25">
        <v>1</v>
      </c>
      <c r="B164" s="20" t="s">
        <v>178</v>
      </c>
      <c r="C164" s="19" t="s">
        <v>68</v>
      </c>
      <c r="D164" s="112">
        <v>90</v>
      </c>
      <c r="E164" s="112"/>
      <c r="F164" s="83">
        <f t="shared" si="7"/>
        <v>0</v>
      </c>
    </row>
    <row r="165" spans="1:6" ht="15.75" customHeight="1">
      <c r="A165" s="25">
        <f>1+A164</f>
        <v>2</v>
      </c>
      <c r="B165" s="18" t="s">
        <v>179</v>
      </c>
      <c r="C165" s="19" t="s">
        <v>68</v>
      </c>
      <c r="D165" s="55">
        <v>3</v>
      </c>
      <c r="E165" s="112"/>
      <c r="F165" s="83">
        <f t="shared" si="7"/>
        <v>0</v>
      </c>
    </row>
    <row r="166" spans="1:6" ht="15.75" customHeight="1">
      <c r="A166" s="17">
        <f>1+A165</f>
        <v>3</v>
      </c>
      <c r="B166" s="18" t="s">
        <v>180</v>
      </c>
      <c r="C166" s="19" t="s">
        <v>127</v>
      </c>
      <c r="D166" s="55">
        <v>3</v>
      </c>
      <c r="E166" s="112"/>
      <c r="F166" s="83">
        <f t="shared" si="7"/>
        <v>0</v>
      </c>
    </row>
    <row r="167" spans="1:6" ht="15.75" customHeight="1">
      <c r="A167" s="22" t="s">
        <v>61</v>
      </c>
      <c r="B167" s="23" t="s">
        <v>181</v>
      </c>
      <c r="C167" s="24"/>
      <c r="D167" s="111"/>
      <c r="E167" s="111"/>
      <c r="F167" s="86"/>
    </row>
    <row r="168" spans="1:6" ht="15.75" customHeight="1">
      <c r="A168" s="17">
        <v>1</v>
      </c>
      <c r="B168" s="18" t="s">
        <v>182</v>
      </c>
      <c r="C168" s="26" t="s">
        <v>183</v>
      </c>
      <c r="D168" s="55">
        <v>28</v>
      </c>
      <c r="E168" s="112"/>
      <c r="F168" s="83">
        <f>E168*D168</f>
        <v>0</v>
      </c>
    </row>
    <row r="169" spans="1:6" ht="24" customHeight="1">
      <c r="A169" s="17">
        <v>2</v>
      </c>
      <c r="B169" s="18" t="s">
        <v>184</v>
      </c>
      <c r="C169" s="26" t="s">
        <v>127</v>
      </c>
      <c r="D169" s="55">
        <v>3</v>
      </c>
      <c r="E169" s="112"/>
      <c r="F169" s="83">
        <f>E169*D169</f>
        <v>0</v>
      </c>
    </row>
    <row r="170" spans="1:6" ht="15.75" customHeight="1">
      <c r="A170" s="17">
        <v>3</v>
      </c>
      <c r="B170" s="18" t="s">
        <v>180</v>
      </c>
      <c r="C170" s="19" t="s">
        <v>127</v>
      </c>
      <c r="D170" s="109">
        <v>6</v>
      </c>
      <c r="E170" s="112"/>
      <c r="F170" s="83">
        <f>E170*D170</f>
        <v>0</v>
      </c>
    </row>
    <row r="171" spans="1:6" ht="16.5" customHeight="1">
      <c r="A171" s="22" t="s">
        <v>71</v>
      </c>
      <c r="B171" s="23" t="s">
        <v>185</v>
      </c>
      <c r="C171" s="24"/>
      <c r="D171" s="111"/>
      <c r="E171" s="111"/>
      <c r="F171" s="86"/>
    </row>
    <row r="172" spans="1:6" ht="15.75" customHeight="1">
      <c r="A172" s="17">
        <v>1</v>
      </c>
      <c r="B172" s="18" t="s">
        <v>179</v>
      </c>
      <c r="C172" s="26" t="s">
        <v>183</v>
      </c>
      <c r="D172" s="55">
        <v>160</v>
      </c>
      <c r="E172" s="112"/>
      <c r="F172" s="83">
        <f>E172*D172</f>
        <v>0</v>
      </c>
    </row>
    <row r="173" spans="1:6" ht="24" customHeight="1">
      <c r="A173" s="17">
        <f>1+A172</f>
        <v>2</v>
      </c>
      <c r="B173" s="18" t="s">
        <v>186</v>
      </c>
      <c r="C173" s="26" t="s">
        <v>127</v>
      </c>
      <c r="D173" s="55">
        <v>3</v>
      </c>
      <c r="E173" s="112"/>
      <c r="F173" s="83">
        <f>E173*D173</f>
        <v>0</v>
      </c>
    </row>
    <row r="174" spans="1:6" ht="15.75" customHeight="1">
      <c r="A174" s="95">
        <v>3</v>
      </c>
      <c r="B174" s="96" t="s">
        <v>187</v>
      </c>
      <c r="C174" s="37" t="s">
        <v>127</v>
      </c>
      <c r="D174" s="113">
        <v>26</v>
      </c>
      <c r="E174" s="130"/>
      <c r="F174" s="97">
        <f>E174*D174</f>
        <v>0</v>
      </c>
    </row>
    <row r="175" spans="1:6" ht="16.5" customHeight="1">
      <c r="A175" s="27" t="s">
        <v>5</v>
      </c>
      <c r="B175" s="186" t="s">
        <v>188</v>
      </c>
      <c r="C175" s="187"/>
      <c r="D175" s="187"/>
      <c r="E175" s="131"/>
      <c r="F175" s="142"/>
    </row>
    <row r="176" spans="1:6" ht="15.75" customHeight="1">
      <c r="A176" s="143" t="s">
        <v>7</v>
      </c>
      <c r="B176" s="98" t="s">
        <v>189</v>
      </c>
      <c r="C176" s="99"/>
      <c r="D176" s="114"/>
      <c r="E176" s="144"/>
      <c r="F176" s="145"/>
    </row>
    <row r="177" spans="1:6" ht="15.75" customHeight="1">
      <c r="A177" s="146">
        <v>1</v>
      </c>
      <c r="B177" s="29" t="s">
        <v>190</v>
      </c>
      <c r="C177" s="26" t="s">
        <v>435</v>
      </c>
      <c r="D177" s="55">
        <v>180.17</v>
      </c>
      <c r="E177" s="55"/>
      <c r="F177" s="147">
        <f>E177*D177</f>
        <v>0</v>
      </c>
    </row>
    <row r="178" spans="1:6" ht="15.75" customHeight="1">
      <c r="A178" s="146">
        <v>2</v>
      </c>
      <c r="B178" s="29" t="s">
        <v>191</v>
      </c>
      <c r="C178" s="26" t="s">
        <v>435</v>
      </c>
      <c r="D178" s="55">
        <v>54.44</v>
      </c>
      <c r="E178" s="55"/>
      <c r="F178" s="147">
        <f>E178*D178</f>
        <v>0</v>
      </c>
    </row>
    <row r="179" spans="1:6" ht="15.75" customHeight="1">
      <c r="A179" s="146">
        <v>3</v>
      </c>
      <c r="B179" s="29" t="s">
        <v>192</v>
      </c>
      <c r="C179" s="26" t="s">
        <v>435</v>
      </c>
      <c r="D179" s="55">
        <v>6.5</v>
      </c>
      <c r="E179" s="55"/>
      <c r="F179" s="147">
        <f>E179*D179</f>
        <v>0</v>
      </c>
    </row>
    <row r="180" spans="1:6" ht="15.75" customHeight="1">
      <c r="A180" s="146">
        <v>4</v>
      </c>
      <c r="B180" s="29" t="s">
        <v>193</v>
      </c>
      <c r="C180" s="26" t="s">
        <v>435</v>
      </c>
      <c r="D180" s="55">
        <v>6.5</v>
      </c>
      <c r="E180" s="55"/>
      <c r="F180" s="147">
        <f>E180*D180</f>
        <v>0</v>
      </c>
    </row>
    <row r="181" spans="1:6" ht="15.75" customHeight="1">
      <c r="A181" s="148" t="s">
        <v>11</v>
      </c>
      <c r="B181" s="28" t="s">
        <v>194</v>
      </c>
      <c r="C181" s="100"/>
      <c r="D181" s="115"/>
      <c r="E181" s="149"/>
      <c r="F181" s="150"/>
    </row>
    <row r="182" spans="1:6" ht="24" customHeight="1">
      <c r="A182" s="151">
        <v>1</v>
      </c>
      <c r="B182" s="29" t="s">
        <v>195</v>
      </c>
      <c r="C182" s="26" t="s">
        <v>435</v>
      </c>
      <c r="D182" s="116">
        <v>102.4</v>
      </c>
      <c r="E182" s="55"/>
      <c r="F182" s="147">
        <f>E182*D182</f>
        <v>0</v>
      </c>
    </row>
    <row r="183" spans="1:6" ht="16.5" customHeight="1">
      <c r="A183" s="148" t="s">
        <v>29</v>
      </c>
      <c r="B183" s="28" t="s">
        <v>196</v>
      </c>
      <c r="C183" s="100"/>
      <c r="D183" s="115"/>
      <c r="E183" s="149"/>
      <c r="F183" s="150"/>
    </row>
    <row r="184" spans="1:6" ht="24" customHeight="1">
      <c r="A184" s="146">
        <v>1</v>
      </c>
      <c r="B184" s="29" t="s">
        <v>197</v>
      </c>
      <c r="C184" s="26" t="s">
        <v>435</v>
      </c>
      <c r="D184" s="55">
        <v>50</v>
      </c>
      <c r="E184" s="55"/>
      <c r="F184" s="147">
        <f>E184*D184</f>
        <v>0</v>
      </c>
    </row>
    <row r="185" spans="1:6" ht="16.5" customHeight="1">
      <c r="A185" s="148" t="s">
        <v>61</v>
      </c>
      <c r="B185" s="28" t="s">
        <v>198</v>
      </c>
      <c r="C185" s="100"/>
      <c r="D185" s="115"/>
      <c r="E185" s="149"/>
      <c r="F185" s="150"/>
    </row>
    <row r="186" spans="1:6" ht="24" customHeight="1">
      <c r="A186" s="146">
        <v>1</v>
      </c>
      <c r="B186" s="29" t="s">
        <v>199</v>
      </c>
      <c r="C186" s="26" t="s">
        <v>435</v>
      </c>
      <c r="D186" s="55">
        <v>90.6</v>
      </c>
      <c r="E186" s="55"/>
      <c r="F186" s="147">
        <f>E186*D186</f>
        <v>0</v>
      </c>
    </row>
    <row r="187" spans="1:6" ht="16.5" customHeight="1">
      <c r="A187" s="148" t="s">
        <v>71</v>
      </c>
      <c r="B187" s="28" t="s">
        <v>200</v>
      </c>
      <c r="C187" s="100"/>
      <c r="D187" s="115"/>
      <c r="E187" s="149"/>
      <c r="F187" s="150"/>
    </row>
    <row r="188" spans="1:6" ht="15.75" customHeight="1">
      <c r="A188" s="146">
        <v>1</v>
      </c>
      <c r="B188" s="29" t="s">
        <v>201</v>
      </c>
      <c r="C188" s="26" t="s">
        <v>435</v>
      </c>
      <c r="D188" s="55">
        <v>13.64</v>
      </c>
      <c r="E188" s="55"/>
      <c r="F188" s="147">
        <f>E188*D188</f>
        <v>0</v>
      </c>
    </row>
    <row r="189" spans="1:6" ht="15.75" customHeight="1">
      <c r="A189" s="146">
        <v>2</v>
      </c>
      <c r="B189" s="77" t="s">
        <v>202</v>
      </c>
      <c r="C189" s="26" t="s">
        <v>68</v>
      </c>
      <c r="D189" s="55">
        <v>5.5</v>
      </c>
      <c r="E189" s="55"/>
      <c r="F189" s="147">
        <f>E189*D189</f>
        <v>0</v>
      </c>
    </row>
    <row r="190" spans="1:6" ht="16.5" customHeight="1">
      <c r="A190" s="152" t="s">
        <v>78</v>
      </c>
      <c r="B190" s="30" t="s">
        <v>203</v>
      </c>
      <c r="C190" s="101"/>
      <c r="D190" s="117"/>
      <c r="E190" s="149"/>
      <c r="F190" s="150"/>
    </row>
    <row r="191" spans="1:6" ht="24" customHeight="1">
      <c r="A191" s="17">
        <v>1</v>
      </c>
      <c r="B191" s="29" t="s">
        <v>204</v>
      </c>
      <c r="C191" s="26" t="s">
        <v>435</v>
      </c>
      <c r="D191" s="55">
        <f>6.5*1.4</f>
        <v>9.1</v>
      </c>
      <c r="E191" s="55"/>
      <c r="F191" s="147">
        <f t="shared" ref="F191:F199" si="8">E191*D191</f>
        <v>0</v>
      </c>
    </row>
    <row r="192" spans="1:6" ht="15.75" customHeight="1">
      <c r="A192" s="146">
        <v>2</v>
      </c>
      <c r="B192" s="29" t="s">
        <v>205</v>
      </c>
      <c r="C192" s="26" t="s">
        <v>435</v>
      </c>
      <c r="D192" s="55">
        <v>36.1</v>
      </c>
      <c r="E192" s="55"/>
      <c r="F192" s="147">
        <f t="shared" si="8"/>
        <v>0</v>
      </c>
    </row>
    <row r="193" spans="1:6" ht="40.5" customHeight="1">
      <c r="A193" s="17">
        <v>3</v>
      </c>
      <c r="B193" s="29" t="s">
        <v>206</v>
      </c>
      <c r="C193" s="26" t="s">
        <v>435</v>
      </c>
      <c r="D193" s="55">
        <v>320</v>
      </c>
      <c r="E193" s="55"/>
      <c r="F193" s="147">
        <f>E193*D193</f>
        <v>0</v>
      </c>
    </row>
    <row r="194" spans="1:6" ht="15.75" customHeight="1">
      <c r="A194" s="146">
        <v>4</v>
      </c>
      <c r="B194" s="29" t="s">
        <v>207</v>
      </c>
      <c r="C194" s="26" t="s">
        <v>435</v>
      </c>
      <c r="D194" s="55">
        <v>5.3</v>
      </c>
      <c r="E194" s="55"/>
      <c r="F194" s="147">
        <f t="shared" si="8"/>
        <v>0</v>
      </c>
    </row>
    <row r="195" spans="1:6" ht="15.75" customHeight="1">
      <c r="A195" s="17">
        <v>5</v>
      </c>
      <c r="B195" s="29" t="s">
        <v>208</v>
      </c>
      <c r="C195" s="26" t="s">
        <v>435</v>
      </c>
      <c r="D195" s="55">
        <v>46.8</v>
      </c>
      <c r="E195" s="55"/>
      <c r="F195" s="147">
        <f t="shared" si="8"/>
        <v>0</v>
      </c>
    </row>
    <row r="196" spans="1:6" ht="15.75" customHeight="1">
      <c r="A196" s="146">
        <v>6</v>
      </c>
      <c r="B196" s="29" t="s">
        <v>209</v>
      </c>
      <c r="C196" s="26" t="s">
        <v>68</v>
      </c>
      <c r="D196" s="55">
        <v>58.7</v>
      </c>
      <c r="E196" s="55"/>
      <c r="F196" s="147">
        <f t="shared" si="8"/>
        <v>0</v>
      </c>
    </row>
    <row r="197" spans="1:6" ht="24" customHeight="1">
      <c r="A197" s="17">
        <v>7</v>
      </c>
      <c r="B197" s="29" t="s">
        <v>210</v>
      </c>
      <c r="C197" s="26" t="s">
        <v>435</v>
      </c>
      <c r="D197" s="55">
        <v>18</v>
      </c>
      <c r="E197" s="55"/>
      <c r="F197" s="147">
        <f t="shared" si="8"/>
        <v>0</v>
      </c>
    </row>
    <row r="198" spans="1:6" ht="24" customHeight="1">
      <c r="A198" s="146">
        <v>8</v>
      </c>
      <c r="B198" s="29" t="s">
        <v>211</v>
      </c>
      <c r="C198" s="26" t="s">
        <v>435</v>
      </c>
      <c r="D198" s="55">
        <v>51.3</v>
      </c>
      <c r="E198" s="55"/>
      <c r="F198" s="147">
        <f t="shared" si="8"/>
        <v>0</v>
      </c>
    </row>
    <row r="199" spans="1:6" ht="24" customHeight="1">
      <c r="A199" s="17">
        <v>9</v>
      </c>
      <c r="B199" s="29" t="s">
        <v>212</v>
      </c>
      <c r="C199" s="26" t="s">
        <v>435</v>
      </c>
      <c r="D199" s="55">
        <v>6.15</v>
      </c>
      <c r="E199" s="55"/>
      <c r="F199" s="147">
        <f t="shared" si="8"/>
        <v>0</v>
      </c>
    </row>
    <row r="200" spans="1:6" ht="15.75" customHeight="1">
      <c r="A200" s="152" t="s">
        <v>84</v>
      </c>
      <c r="B200" s="30" t="s">
        <v>213</v>
      </c>
      <c r="C200" s="102"/>
      <c r="D200" s="118"/>
      <c r="E200" s="149"/>
      <c r="F200" s="150"/>
    </row>
    <row r="201" spans="1:6" ht="15.75" customHeight="1">
      <c r="A201" s="153">
        <v>1</v>
      </c>
      <c r="B201" s="31" t="s">
        <v>214</v>
      </c>
      <c r="C201" s="9" t="s">
        <v>127</v>
      </c>
      <c r="D201" s="78">
        <v>15</v>
      </c>
      <c r="E201" s="55"/>
      <c r="F201" s="147">
        <f>E201*D201</f>
        <v>0</v>
      </c>
    </row>
    <row r="202" spans="1:6" ht="15.75" customHeight="1">
      <c r="A202" s="154" t="s">
        <v>468</v>
      </c>
      <c r="B202" s="141" t="s">
        <v>215</v>
      </c>
      <c r="C202" s="103"/>
      <c r="D202" s="119"/>
      <c r="E202" s="149"/>
      <c r="F202" s="150"/>
    </row>
    <row r="203" spans="1:6" ht="15.75" customHeight="1">
      <c r="A203" s="17">
        <v>1</v>
      </c>
      <c r="B203" s="32" t="s">
        <v>216</v>
      </c>
      <c r="C203" s="33" t="s">
        <v>68</v>
      </c>
      <c r="D203" s="109">
        <v>165</v>
      </c>
      <c r="E203" s="55"/>
      <c r="F203" s="147">
        <f>E203*D203</f>
        <v>0</v>
      </c>
    </row>
    <row r="204" spans="1:6" ht="24" customHeight="1">
      <c r="A204" s="17">
        <v>2</v>
      </c>
      <c r="B204" s="32" t="s">
        <v>217</v>
      </c>
      <c r="C204" s="33" t="s">
        <v>127</v>
      </c>
      <c r="D204" s="109">
        <v>3</v>
      </c>
      <c r="E204" s="55"/>
      <c r="F204" s="147">
        <f>E204*D204</f>
        <v>0</v>
      </c>
    </row>
    <row r="205" spans="1:6" ht="24" customHeight="1">
      <c r="A205" s="17">
        <v>3</v>
      </c>
      <c r="B205" s="32" t="s">
        <v>218</v>
      </c>
      <c r="C205" s="33" t="s">
        <v>127</v>
      </c>
      <c r="D205" s="109">
        <v>1</v>
      </c>
      <c r="E205" s="55"/>
      <c r="F205" s="147">
        <f t="shared" ref="F205:F206" si="9">E205*D205</f>
        <v>0</v>
      </c>
    </row>
    <row r="206" spans="1:6" ht="24" customHeight="1">
      <c r="A206" s="17">
        <v>4</v>
      </c>
      <c r="B206" s="32" t="s">
        <v>219</v>
      </c>
      <c r="C206" s="33" t="s">
        <v>127</v>
      </c>
      <c r="D206" s="109">
        <v>1</v>
      </c>
      <c r="E206" s="55"/>
      <c r="F206" s="147">
        <f t="shared" si="9"/>
        <v>0</v>
      </c>
    </row>
    <row r="207" spans="1:6" ht="15.75" customHeight="1">
      <c r="A207" s="17">
        <v>5</v>
      </c>
      <c r="B207" s="32" t="s">
        <v>220</v>
      </c>
      <c r="C207" s="33" t="s">
        <v>127</v>
      </c>
      <c r="D207" s="109">
        <v>1</v>
      </c>
      <c r="E207" s="55"/>
      <c r="F207" s="147">
        <f>E207*D207</f>
        <v>0</v>
      </c>
    </row>
    <row r="208" spans="1:6" ht="24" customHeight="1">
      <c r="A208" s="17">
        <v>6</v>
      </c>
      <c r="B208" s="32" t="s">
        <v>221</v>
      </c>
      <c r="C208" s="33" t="s">
        <v>127</v>
      </c>
      <c r="D208" s="109">
        <v>1</v>
      </c>
      <c r="E208" s="55"/>
      <c r="F208" s="147">
        <f t="shared" ref="F208:F228" si="10">E208*D208</f>
        <v>0</v>
      </c>
    </row>
    <row r="209" spans="1:6" ht="15.75" customHeight="1">
      <c r="A209" s="17">
        <v>7</v>
      </c>
      <c r="B209" s="32" t="s">
        <v>222</v>
      </c>
      <c r="C209" s="33" t="s">
        <v>127</v>
      </c>
      <c r="D209" s="109">
        <v>1</v>
      </c>
      <c r="E209" s="55"/>
      <c r="F209" s="147">
        <f t="shared" si="10"/>
        <v>0</v>
      </c>
    </row>
    <row r="210" spans="1:6" ht="15.75" customHeight="1">
      <c r="A210" s="17">
        <v>8</v>
      </c>
      <c r="B210" s="32" t="s">
        <v>223</v>
      </c>
      <c r="C210" s="34" t="s">
        <v>64</v>
      </c>
      <c r="D210" s="109">
        <v>28</v>
      </c>
      <c r="E210" s="55"/>
      <c r="F210" s="147">
        <f t="shared" si="10"/>
        <v>0</v>
      </c>
    </row>
    <row r="211" spans="1:6" ht="15.75" customHeight="1">
      <c r="A211" s="17">
        <v>9</v>
      </c>
      <c r="B211" s="32" t="s">
        <v>224</v>
      </c>
      <c r="C211" s="34" t="s">
        <v>68</v>
      </c>
      <c r="D211" s="109">
        <v>68.599999999999994</v>
      </c>
      <c r="E211" s="55"/>
      <c r="F211" s="147">
        <f t="shared" si="10"/>
        <v>0</v>
      </c>
    </row>
    <row r="212" spans="1:6" ht="15.75" customHeight="1">
      <c r="A212" s="17">
        <v>10</v>
      </c>
      <c r="B212" s="32" t="s">
        <v>225</v>
      </c>
      <c r="C212" s="34" t="s">
        <v>68</v>
      </c>
      <c r="D212" s="109">
        <v>32</v>
      </c>
      <c r="E212" s="55"/>
      <c r="F212" s="147">
        <f t="shared" si="10"/>
        <v>0</v>
      </c>
    </row>
    <row r="213" spans="1:6" ht="24" customHeight="1">
      <c r="A213" s="17">
        <v>11</v>
      </c>
      <c r="B213" s="32" t="s">
        <v>226</v>
      </c>
      <c r="C213" s="34" t="s">
        <v>64</v>
      </c>
      <c r="D213" s="109">
        <v>2</v>
      </c>
      <c r="E213" s="55"/>
      <c r="F213" s="147">
        <f t="shared" si="10"/>
        <v>0</v>
      </c>
    </row>
    <row r="214" spans="1:6" ht="24" customHeight="1">
      <c r="A214" s="17">
        <v>12</v>
      </c>
      <c r="B214" s="32" t="s">
        <v>227</v>
      </c>
      <c r="C214" s="34" t="s">
        <v>64</v>
      </c>
      <c r="D214" s="109">
        <v>7</v>
      </c>
      <c r="E214" s="55"/>
      <c r="F214" s="147">
        <f t="shared" si="10"/>
        <v>0</v>
      </c>
    </row>
    <row r="215" spans="1:6" ht="15.75" customHeight="1">
      <c r="A215" s="17">
        <v>13</v>
      </c>
      <c r="B215" s="32" t="s">
        <v>228</v>
      </c>
      <c r="C215" s="34" t="s">
        <v>64</v>
      </c>
      <c r="D215" s="109">
        <v>2</v>
      </c>
      <c r="E215" s="55"/>
      <c r="F215" s="147">
        <f t="shared" si="10"/>
        <v>0</v>
      </c>
    </row>
    <row r="216" spans="1:6" ht="15.75" customHeight="1">
      <c r="A216" s="17">
        <v>14</v>
      </c>
      <c r="B216" s="32" t="s">
        <v>229</v>
      </c>
      <c r="C216" s="34" t="s">
        <v>230</v>
      </c>
      <c r="D216" s="109">
        <v>25</v>
      </c>
      <c r="E216" s="55"/>
      <c r="F216" s="147">
        <f t="shared" si="10"/>
        <v>0</v>
      </c>
    </row>
    <row r="217" spans="1:6" ht="15.75" customHeight="1">
      <c r="A217" s="17">
        <v>15</v>
      </c>
      <c r="B217" s="32" t="s">
        <v>231</v>
      </c>
      <c r="C217" s="34" t="s">
        <v>64</v>
      </c>
      <c r="D217" s="109">
        <v>64</v>
      </c>
      <c r="E217" s="55"/>
      <c r="F217" s="147">
        <f t="shared" si="10"/>
        <v>0</v>
      </c>
    </row>
    <row r="218" spans="1:6" ht="24" customHeight="1">
      <c r="A218" s="17">
        <v>16</v>
      </c>
      <c r="B218" s="32" t="s">
        <v>232</v>
      </c>
      <c r="C218" s="34" t="s">
        <v>64</v>
      </c>
      <c r="D218" s="109">
        <v>1</v>
      </c>
      <c r="E218" s="55"/>
      <c r="F218" s="147">
        <f t="shared" si="10"/>
        <v>0</v>
      </c>
    </row>
    <row r="219" spans="1:6" ht="15.75" customHeight="1">
      <c r="A219" s="17">
        <v>17</v>
      </c>
      <c r="B219" s="32" t="s">
        <v>233</v>
      </c>
      <c r="C219" s="34" t="s">
        <v>234</v>
      </c>
      <c r="D219" s="109">
        <v>342</v>
      </c>
      <c r="E219" s="55"/>
      <c r="F219" s="147">
        <f t="shared" si="10"/>
        <v>0</v>
      </c>
    </row>
    <row r="220" spans="1:6" ht="26.4">
      <c r="A220" s="17">
        <v>18</v>
      </c>
      <c r="B220" s="32" t="s">
        <v>235</v>
      </c>
      <c r="C220" s="34" t="s">
        <v>68</v>
      </c>
      <c r="D220" s="109">
        <v>12.8</v>
      </c>
      <c r="E220" s="55"/>
      <c r="F220" s="147">
        <f t="shared" si="10"/>
        <v>0</v>
      </c>
    </row>
    <row r="221" spans="1:6" ht="15.75" customHeight="1">
      <c r="A221" s="17">
        <v>19</v>
      </c>
      <c r="B221" s="32" t="s">
        <v>236</v>
      </c>
      <c r="C221" s="34" t="s">
        <v>64</v>
      </c>
      <c r="D221" s="109">
        <v>4</v>
      </c>
      <c r="E221" s="55"/>
      <c r="F221" s="147">
        <f t="shared" si="10"/>
        <v>0</v>
      </c>
    </row>
    <row r="222" spans="1:6" ht="15.75" customHeight="1">
      <c r="A222" s="17">
        <v>20</v>
      </c>
      <c r="B222" s="32" t="s">
        <v>237</v>
      </c>
      <c r="C222" s="34" t="s">
        <v>64</v>
      </c>
      <c r="D222" s="109">
        <v>10</v>
      </c>
      <c r="E222" s="55"/>
      <c r="F222" s="147">
        <f t="shared" si="10"/>
        <v>0</v>
      </c>
    </row>
    <row r="223" spans="1:6" ht="15.75" customHeight="1">
      <c r="A223" s="17">
        <v>21</v>
      </c>
      <c r="B223" s="32" t="s">
        <v>238</v>
      </c>
      <c r="C223" s="34" t="s">
        <v>68</v>
      </c>
      <c r="D223" s="109">
        <v>25.6</v>
      </c>
      <c r="E223" s="55"/>
      <c r="F223" s="147">
        <f t="shared" si="10"/>
        <v>0</v>
      </c>
    </row>
    <row r="224" spans="1:6" ht="15.75" customHeight="1">
      <c r="A224" s="17">
        <v>22</v>
      </c>
      <c r="B224" s="32" t="s">
        <v>239</v>
      </c>
      <c r="C224" s="34" t="s">
        <v>64</v>
      </c>
      <c r="D224" s="109">
        <v>10</v>
      </c>
      <c r="E224" s="55"/>
      <c r="F224" s="147">
        <f t="shared" si="10"/>
        <v>0</v>
      </c>
    </row>
    <row r="225" spans="1:6" ht="15.75" customHeight="1">
      <c r="A225" s="17">
        <v>23</v>
      </c>
      <c r="B225" s="32" t="s">
        <v>240</v>
      </c>
      <c r="C225" s="34" t="s">
        <v>68</v>
      </c>
      <c r="D225" s="109">
        <v>136</v>
      </c>
      <c r="E225" s="55"/>
      <c r="F225" s="147">
        <f t="shared" si="10"/>
        <v>0</v>
      </c>
    </row>
    <row r="226" spans="1:6" ht="15.75" customHeight="1">
      <c r="A226" s="17">
        <v>24</v>
      </c>
      <c r="B226" s="32" t="s">
        <v>241</v>
      </c>
      <c r="C226" s="34" t="s">
        <v>68</v>
      </c>
      <c r="D226" s="109">
        <v>1150</v>
      </c>
      <c r="E226" s="55"/>
      <c r="F226" s="147">
        <f t="shared" si="10"/>
        <v>0</v>
      </c>
    </row>
    <row r="227" spans="1:6" ht="15.75" customHeight="1">
      <c r="A227" s="17">
        <v>25</v>
      </c>
      <c r="B227" s="32" t="s">
        <v>242</v>
      </c>
      <c r="C227" s="34" t="s">
        <v>68</v>
      </c>
      <c r="D227" s="109">
        <v>89.6</v>
      </c>
      <c r="E227" s="55"/>
      <c r="F227" s="147">
        <f t="shared" si="10"/>
        <v>0</v>
      </c>
    </row>
    <row r="228" spans="1:6" ht="15.75" customHeight="1">
      <c r="A228" s="17">
        <v>26</v>
      </c>
      <c r="B228" s="32" t="s">
        <v>243</v>
      </c>
      <c r="C228" s="34" t="s">
        <v>68</v>
      </c>
      <c r="D228" s="109">
        <v>93</v>
      </c>
      <c r="E228" s="55"/>
      <c r="F228" s="147">
        <f t="shared" si="10"/>
        <v>0</v>
      </c>
    </row>
    <row r="229" spans="1:6" ht="24" customHeight="1">
      <c r="A229" s="17">
        <v>27</v>
      </c>
      <c r="B229" s="35" t="s">
        <v>244</v>
      </c>
      <c r="C229" s="36" t="s">
        <v>64</v>
      </c>
      <c r="D229" s="113">
        <v>1</v>
      </c>
      <c r="E229" s="132"/>
      <c r="F229" s="155">
        <f>E229*D229</f>
        <v>0</v>
      </c>
    </row>
    <row r="230" spans="1:6" ht="16.5" customHeight="1">
      <c r="A230" s="17">
        <v>28</v>
      </c>
      <c r="B230" s="29" t="s">
        <v>245</v>
      </c>
      <c r="C230" s="19" t="s">
        <v>10</v>
      </c>
      <c r="D230" s="109">
        <f>(37+37+79+79+51+51)*2</f>
        <v>668</v>
      </c>
      <c r="E230" s="55"/>
      <c r="F230" s="147">
        <f>E230*D230</f>
        <v>0</v>
      </c>
    </row>
    <row r="231" spans="1:6">
      <c r="A231" s="27" t="s">
        <v>5</v>
      </c>
      <c r="B231" s="186" t="s">
        <v>246</v>
      </c>
      <c r="C231" s="187"/>
      <c r="D231" s="187"/>
      <c r="E231" s="131"/>
      <c r="F231" s="142"/>
    </row>
    <row r="232" spans="1:6">
      <c r="A232" s="156" t="s">
        <v>7</v>
      </c>
      <c r="B232" s="38" t="s">
        <v>247</v>
      </c>
      <c r="C232" s="75"/>
      <c r="D232" s="120"/>
      <c r="E232" s="120"/>
      <c r="F232" s="157"/>
    </row>
    <row r="233" spans="1:6" ht="15.75" customHeight="1">
      <c r="A233" s="158">
        <v>1</v>
      </c>
      <c r="B233" s="39" t="s">
        <v>248</v>
      </c>
      <c r="C233" s="40" t="s">
        <v>32</v>
      </c>
      <c r="D233" s="121">
        <v>30</v>
      </c>
      <c r="E233" s="121"/>
      <c r="F233" s="159">
        <f t="shared" ref="F233:F238" si="11">D233*E233</f>
        <v>0</v>
      </c>
    </row>
    <row r="234" spans="1:6" ht="15.75" customHeight="1">
      <c r="A234" s="158">
        <v>2</v>
      </c>
      <c r="B234" s="39" t="s">
        <v>249</v>
      </c>
      <c r="C234" s="40" t="s">
        <v>32</v>
      </c>
      <c r="D234" s="121">
        <v>30</v>
      </c>
      <c r="E234" s="121"/>
      <c r="F234" s="159">
        <f t="shared" si="11"/>
        <v>0</v>
      </c>
    </row>
    <row r="235" spans="1:6" ht="15.75" customHeight="1">
      <c r="A235" s="158">
        <v>3</v>
      </c>
      <c r="B235" s="39" t="s">
        <v>250</v>
      </c>
      <c r="C235" s="40" t="s">
        <v>38</v>
      </c>
      <c r="D235" s="121">
        <v>73</v>
      </c>
      <c r="E235" s="121"/>
      <c r="F235" s="159">
        <f t="shared" si="11"/>
        <v>0</v>
      </c>
    </row>
    <row r="236" spans="1:6" ht="15.75" customHeight="1">
      <c r="A236" s="158">
        <v>4</v>
      </c>
      <c r="B236" s="39" t="s">
        <v>251</v>
      </c>
      <c r="C236" s="40" t="s">
        <v>32</v>
      </c>
      <c r="D236" s="121">
        <v>4</v>
      </c>
      <c r="E236" s="122"/>
      <c r="F236" s="159">
        <f t="shared" si="11"/>
        <v>0</v>
      </c>
    </row>
    <row r="237" spans="1:6" ht="15.75" customHeight="1">
      <c r="A237" s="158">
        <v>5</v>
      </c>
      <c r="B237" s="41" t="s">
        <v>252</v>
      </c>
      <c r="C237" s="40" t="s">
        <v>32</v>
      </c>
      <c r="D237" s="121">
        <v>4</v>
      </c>
      <c r="E237" s="122"/>
      <c r="F237" s="159">
        <f t="shared" si="11"/>
        <v>0</v>
      </c>
    </row>
    <row r="238" spans="1:6" ht="15.75" customHeight="1">
      <c r="A238" s="158">
        <v>6</v>
      </c>
      <c r="B238" s="39" t="s">
        <v>253</v>
      </c>
      <c r="C238" s="40" t="s">
        <v>254</v>
      </c>
      <c r="D238" s="121">
        <v>15</v>
      </c>
      <c r="E238" s="121"/>
      <c r="F238" s="159">
        <f t="shared" si="11"/>
        <v>0</v>
      </c>
    </row>
    <row r="239" spans="1:6" ht="15.75" customHeight="1">
      <c r="A239" s="158">
        <v>7</v>
      </c>
      <c r="B239" s="39" t="s">
        <v>255</v>
      </c>
      <c r="C239" s="40" t="s">
        <v>32</v>
      </c>
      <c r="D239" s="121">
        <v>4</v>
      </c>
      <c r="E239" s="121"/>
      <c r="F239" s="159">
        <f>D239*E239</f>
        <v>0</v>
      </c>
    </row>
    <row r="240" spans="1:6" ht="15.75" customHeight="1">
      <c r="A240" s="158">
        <v>8</v>
      </c>
      <c r="B240" s="39" t="s">
        <v>56</v>
      </c>
      <c r="C240" s="40" t="s">
        <v>32</v>
      </c>
      <c r="D240" s="121">
        <v>1</v>
      </c>
      <c r="E240" s="121"/>
      <c r="F240" s="159">
        <f t="shared" ref="F240:F245" si="12">D240*E240</f>
        <v>0</v>
      </c>
    </row>
    <row r="241" spans="1:6" ht="15.75" customHeight="1">
      <c r="A241" s="158">
        <v>9</v>
      </c>
      <c r="B241" s="39" t="s">
        <v>256</v>
      </c>
      <c r="C241" s="40" t="s">
        <v>32</v>
      </c>
      <c r="D241" s="121">
        <v>1</v>
      </c>
      <c r="E241" s="122"/>
      <c r="F241" s="159">
        <f t="shared" si="12"/>
        <v>0</v>
      </c>
    </row>
    <row r="242" spans="1:6" ht="15.75" customHeight="1">
      <c r="A242" s="158">
        <v>10</v>
      </c>
      <c r="B242" s="39" t="s">
        <v>58</v>
      </c>
      <c r="C242" s="40" t="s">
        <v>32</v>
      </c>
      <c r="D242" s="121">
        <v>1</v>
      </c>
      <c r="E242" s="121"/>
      <c r="F242" s="159">
        <f t="shared" si="12"/>
        <v>0</v>
      </c>
    </row>
    <row r="243" spans="1:6" ht="15.75" customHeight="1">
      <c r="A243" s="158">
        <v>11</v>
      </c>
      <c r="B243" s="39" t="s">
        <v>59</v>
      </c>
      <c r="C243" s="40" t="s">
        <v>32</v>
      </c>
      <c r="D243" s="121">
        <v>1</v>
      </c>
      <c r="E243" s="121"/>
      <c r="F243" s="159">
        <f t="shared" si="12"/>
        <v>0</v>
      </c>
    </row>
    <row r="244" spans="1:6" ht="15.75" customHeight="1">
      <c r="A244" s="158">
        <v>12</v>
      </c>
      <c r="B244" s="39" t="s">
        <v>257</v>
      </c>
      <c r="C244" s="40" t="s">
        <v>32</v>
      </c>
      <c r="D244" s="121">
        <v>2</v>
      </c>
      <c r="E244" s="121"/>
      <c r="F244" s="159">
        <f t="shared" si="12"/>
        <v>0</v>
      </c>
    </row>
    <row r="245" spans="1:6" ht="15.75" customHeight="1">
      <c r="A245" s="158">
        <v>13</v>
      </c>
      <c r="B245" s="39" t="s">
        <v>60</v>
      </c>
      <c r="C245" s="40" t="s">
        <v>32</v>
      </c>
      <c r="D245" s="121">
        <v>1</v>
      </c>
      <c r="E245" s="121"/>
      <c r="F245" s="159">
        <f t="shared" si="12"/>
        <v>0</v>
      </c>
    </row>
    <row r="246" spans="1:6" ht="15.75" customHeight="1">
      <c r="A246" s="156" t="s">
        <v>11</v>
      </c>
      <c r="B246" s="38" t="s">
        <v>258</v>
      </c>
      <c r="C246" s="75"/>
      <c r="D246" s="120"/>
      <c r="E246" s="120"/>
      <c r="F246" s="157"/>
    </row>
    <row r="247" spans="1:6" ht="15.75" customHeight="1">
      <c r="A247" s="158">
        <v>1</v>
      </c>
      <c r="B247" s="39" t="s">
        <v>259</v>
      </c>
      <c r="C247" s="40" t="s">
        <v>254</v>
      </c>
      <c r="D247" s="121">
        <v>4</v>
      </c>
      <c r="E247" s="121"/>
      <c r="F247" s="159">
        <f>E247*D247</f>
        <v>0</v>
      </c>
    </row>
    <row r="248" spans="1:6" ht="15.75" customHeight="1">
      <c r="A248" s="158">
        <v>2</v>
      </c>
      <c r="B248" s="39" t="s">
        <v>260</v>
      </c>
      <c r="C248" s="40" t="s">
        <v>254</v>
      </c>
      <c r="D248" s="121">
        <v>2</v>
      </c>
      <c r="E248" s="122"/>
      <c r="F248" s="159">
        <f>D248*E248</f>
        <v>0</v>
      </c>
    </row>
    <row r="249" spans="1:6" ht="15.75" customHeight="1">
      <c r="A249" s="158">
        <v>3</v>
      </c>
      <c r="B249" s="39" t="s">
        <v>261</v>
      </c>
      <c r="C249" s="40" t="s">
        <v>254</v>
      </c>
      <c r="D249" s="121">
        <v>30</v>
      </c>
      <c r="E249" s="122"/>
      <c r="F249" s="159">
        <f t="shared" ref="F249:F265" si="13">D249*E249</f>
        <v>0</v>
      </c>
    </row>
    <row r="250" spans="1:6" ht="15.75" customHeight="1">
      <c r="A250" s="158">
        <v>4</v>
      </c>
      <c r="B250" s="39" t="s">
        <v>262</v>
      </c>
      <c r="C250" s="40" t="s">
        <v>254</v>
      </c>
      <c r="D250" s="121">
        <v>40</v>
      </c>
      <c r="E250" s="122"/>
      <c r="F250" s="159">
        <f t="shared" si="13"/>
        <v>0</v>
      </c>
    </row>
    <row r="251" spans="1:6" ht="15.75" customHeight="1">
      <c r="A251" s="158">
        <v>5</v>
      </c>
      <c r="B251" s="39" t="s">
        <v>263</v>
      </c>
      <c r="C251" s="40" t="s">
        <v>254</v>
      </c>
      <c r="D251" s="121">
        <v>25</v>
      </c>
      <c r="E251" s="122"/>
      <c r="F251" s="159">
        <f t="shared" si="13"/>
        <v>0</v>
      </c>
    </row>
    <row r="252" spans="1:6" ht="15.75" customHeight="1">
      <c r="A252" s="158">
        <v>6</v>
      </c>
      <c r="B252" s="39" t="s">
        <v>264</v>
      </c>
      <c r="C252" s="40" t="s">
        <v>254</v>
      </c>
      <c r="D252" s="121">
        <v>15</v>
      </c>
      <c r="E252" s="122"/>
      <c r="F252" s="159">
        <f t="shared" si="13"/>
        <v>0</v>
      </c>
    </row>
    <row r="253" spans="1:6" ht="15.75" customHeight="1">
      <c r="A253" s="158">
        <v>7</v>
      </c>
      <c r="B253" s="39" t="s">
        <v>265</v>
      </c>
      <c r="C253" s="40" t="s">
        <v>254</v>
      </c>
      <c r="D253" s="121">
        <v>25</v>
      </c>
      <c r="E253" s="122"/>
      <c r="F253" s="159">
        <f t="shared" si="13"/>
        <v>0</v>
      </c>
    </row>
    <row r="254" spans="1:6" ht="15.75" customHeight="1">
      <c r="A254" s="158">
        <v>8</v>
      </c>
      <c r="B254" s="39" t="s">
        <v>266</v>
      </c>
      <c r="C254" s="40" t="s">
        <v>254</v>
      </c>
      <c r="D254" s="121">
        <f>D249+D251</f>
        <v>55</v>
      </c>
      <c r="E254" s="122"/>
      <c r="F254" s="159">
        <f t="shared" si="13"/>
        <v>0</v>
      </c>
    </row>
    <row r="255" spans="1:6" ht="15.75" customHeight="1">
      <c r="A255" s="158">
        <v>9</v>
      </c>
      <c r="B255" s="39" t="s">
        <v>267</v>
      </c>
      <c r="C255" s="40" t="s">
        <v>254</v>
      </c>
      <c r="D255" s="121">
        <f>D250+D252</f>
        <v>55</v>
      </c>
      <c r="E255" s="122"/>
      <c r="F255" s="159">
        <f t="shared" si="13"/>
        <v>0</v>
      </c>
    </row>
    <row r="256" spans="1:6" ht="15.75" customHeight="1">
      <c r="A256" s="158">
        <v>10</v>
      </c>
      <c r="B256" s="42" t="s">
        <v>268</v>
      </c>
      <c r="C256" s="40" t="s">
        <v>32</v>
      </c>
      <c r="D256" s="121">
        <v>6</v>
      </c>
      <c r="E256" s="122"/>
      <c r="F256" s="159">
        <f t="shared" si="13"/>
        <v>0</v>
      </c>
    </row>
    <row r="257" spans="1:6" ht="15.75" customHeight="1">
      <c r="A257" s="158">
        <v>11</v>
      </c>
      <c r="B257" s="42" t="s">
        <v>269</v>
      </c>
      <c r="C257" s="40" t="s">
        <v>32</v>
      </c>
      <c r="D257" s="121">
        <v>2</v>
      </c>
      <c r="E257" s="122"/>
      <c r="F257" s="159">
        <f t="shared" si="13"/>
        <v>0</v>
      </c>
    </row>
    <row r="258" spans="1:6" ht="15.75" customHeight="1">
      <c r="A258" s="158">
        <v>12</v>
      </c>
      <c r="B258" s="42" t="s">
        <v>270</v>
      </c>
      <c r="C258" s="40" t="s">
        <v>32</v>
      </c>
      <c r="D258" s="121">
        <v>1</v>
      </c>
      <c r="E258" s="122"/>
      <c r="F258" s="159">
        <f t="shared" si="13"/>
        <v>0</v>
      </c>
    </row>
    <row r="259" spans="1:6" ht="15.75" customHeight="1">
      <c r="A259" s="158">
        <v>13</v>
      </c>
      <c r="B259" s="42" t="s">
        <v>271</v>
      </c>
      <c r="C259" s="40" t="s">
        <v>32</v>
      </c>
      <c r="D259" s="121">
        <v>4</v>
      </c>
      <c r="E259" s="122"/>
      <c r="F259" s="159">
        <f t="shared" si="13"/>
        <v>0</v>
      </c>
    </row>
    <row r="260" spans="1:6" ht="15.75" customHeight="1">
      <c r="A260" s="158">
        <v>14</v>
      </c>
      <c r="B260" s="42" t="s">
        <v>272</v>
      </c>
      <c r="C260" s="40" t="s">
        <v>32</v>
      </c>
      <c r="D260" s="121">
        <v>2</v>
      </c>
      <c r="E260" s="122"/>
      <c r="F260" s="159">
        <f t="shared" si="13"/>
        <v>0</v>
      </c>
    </row>
    <row r="261" spans="1:6" ht="15.75" customHeight="1">
      <c r="A261" s="158">
        <v>15</v>
      </c>
      <c r="B261" s="42" t="s">
        <v>273</v>
      </c>
      <c r="C261" s="40" t="s">
        <v>32</v>
      </c>
      <c r="D261" s="122">
        <v>1</v>
      </c>
      <c r="E261" s="122"/>
      <c r="F261" s="159">
        <f t="shared" si="13"/>
        <v>0</v>
      </c>
    </row>
    <row r="262" spans="1:6" ht="15.75" customHeight="1">
      <c r="A262" s="158">
        <v>16</v>
      </c>
      <c r="B262" s="42" t="s">
        <v>274</v>
      </c>
      <c r="C262" s="40" t="s">
        <v>32</v>
      </c>
      <c r="D262" s="122">
        <v>2</v>
      </c>
      <c r="E262" s="122"/>
      <c r="F262" s="159">
        <f t="shared" si="13"/>
        <v>0</v>
      </c>
    </row>
    <row r="263" spans="1:6" ht="15.75" customHeight="1">
      <c r="A263" s="158">
        <v>17</v>
      </c>
      <c r="B263" s="42" t="s">
        <v>275</v>
      </c>
      <c r="C263" s="40" t="s">
        <v>32</v>
      </c>
      <c r="D263" s="122">
        <v>1</v>
      </c>
      <c r="E263" s="122"/>
      <c r="F263" s="159">
        <f t="shared" si="13"/>
        <v>0</v>
      </c>
    </row>
    <row r="264" spans="1:6" ht="15.75" customHeight="1">
      <c r="A264" s="158">
        <v>18</v>
      </c>
      <c r="B264" s="42" t="s">
        <v>276</v>
      </c>
      <c r="C264" s="40" t="s">
        <v>32</v>
      </c>
      <c r="D264" s="122">
        <v>2</v>
      </c>
      <c r="E264" s="122"/>
      <c r="F264" s="159">
        <f t="shared" si="13"/>
        <v>0</v>
      </c>
    </row>
    <row r="265" spans="1:6" ht="15.75" customHeight="1">
      <c r="A265" s="158">
        <v>19</v>
      </c>
      <c r="B265" s="42" t="s">
        <v>277</v>
      </c>
      <c r="C265" s="40" t="s">
        <v>32</v>
      </c>
      <c r="D265" s="122">
        <v>1</v>
      </c>
      <c r="E265" s="122"/>
      <c r="F265" s="159">
        <f t="shared" si="13"/>
        <v>0</v>
      </c>
    </row>
    <row r="266" spans="1:6" ht="15.75" customHeight="1">
      <c r="A266" s="156" t="s">
        <v>29</v>
      </c>
      <c r="B266" s="38" t="s">
        <v>278</v>
      </c>
      <c r="C266" s="75"/>
      <c r="D266" s="120"/>
      <c r="E266" s="120"/>
      <c r="F266" s="157"/>
    </row>
    <row r="267" spans="1:6" ht="15.75" customHeight="1">
      <c r="A267" s="158">
        <v>1</v>
      </c>
      <c r="B267" s="39" t="s">
        <v>279</v>
      </c>
      <c r="C267" s="40" t="s">
        <v>254</v>
      </c>
      <c r="D267" s="121">
        <v>30</v>
      </c>
      <c r="E267" s="121"/>
      <c r="F267" s="159">
        <f>E267*D267</f>
        <v>0</v>
      </c>
    </row>
    <row r="268" spans="1:6" ht="15.75" customHeight="1">
      <c r="A268" s="158">
        <v>2</v>
      </c>
      <c r="B268" s="39" t="s">
        <v>280</v>
      </c>
      <c r="C268" s="40" t="s">
        <v>254</v>
      </c>
      <c r="D268" s="121">
        <v>60</v>
      </c>
      <c r="E268" s="121"/>
      <c r="F268" s="159">
        <f>D268*E268</f>
        <v>0</v>
      </c>
    </row>
    <row r="269" spans="1:6" ht="15.75" customHeight="1">
      <c r="A269" s="158">
        <v>3</v>
      </c>
      <c r="B269" s="39" t="s">
        <v>281</v>
      </c>
      <c r="C269" s="40" t="s">
        <v>254</v>
      </c>
      <c r="D269" s="121">
        <v>15</v>
      </c>
      <c r="E269" s="121"/>
      <c r="F269" s="159">
        <f t="shared" ref="F269:F280" si="14">D269*E269</f>
        <v>0</v>
      </c>
    </row>
    <row r="270" spans="1:6" ht="15.75" customHeight="1">
      <c r="A270" s="158">
        <v>4</v>
      </c>
      <c r="B270" s="39" t="s">
        <v>282</v>
      </c>
      <c r="C270" s="40" t="s">
        <v>32</v>
      </c>
      <c r="D270" s="121">
        <v>3</v>
      </c>
      <c r="E270" s="121"/>
      <c r="F270" s="159">
        <f t="shared" si="14"/>
        <v>0</v>
      </c>
    </row>
    <row r="271" spans="1:6" ht="15.75" customHeight="1">
      <c r="A271" s="158">
        <v>5</v>
      </c>
      <c r="B271" s="39" t="s">
        <v>283</v>
      </c>
      <c r="C271" s="40" t="s">
        <v>32</v>
      </c>
      <c r="D271" s="121">
        <v>3</v>
      </c>
      <c r="E271" s="121"/>
      <c r="F271" s="159">
        <f t="shared" si="14"/>
        <v>0</v>
      </c>
    </row>
    <row r="272" spans="1:6" ht="15.75" customHeight="1">
      <c r="A272" s="158">
        <v>6</v>
      </c>
      <c r="B272" s="39" t="s">
        <v>284</v>
      </c>
      <c r="C272" s="40" t="s">
        <v>32</v>
      </c>
      <c r="D272" s="121">
        <v>2</v>
      </c>
      <c r="E272" s="121"/>
      <c r="F272" s="159">
        <f t="shared" si="14"/>
        <v>0</v>
      </c>
    </row>
    <row r="273" spans="1:6" ht="15.75" customHeight="1">
      <c r="A273" s="158">
        <v>7</v>
      </c>
      <c r="B273" s="39" t="s">
        <v>285</v>
      </c>
      <c r="C273" s="40" t="s">
        <v>32</v>
      </c>
      <c r="D273" s="121">
        <v>2</v>
      </c>
      <c r="E273" s="121"/>
      <c r="F273" s="159">
        <f t="shared" si="14"/>
        <v>0</v>
      </c>
    </row>
    <row r="274" spans="1:6" ht="15.75" customHeight="1">
      <c r="A274" s="158">
        <v>8</v>
      </c>
      <c r="B274" s="39" t="s">
        <v>286</v>
      </c>
      <c r="C274" s="40" t="s">
        <v>32</v>
      </c>
      <c r="D274" s="121">
        <v>1</v>
      </c>
      <c r="E274" s="121"/>
      <c r="F274" s="159">
        <f t="shared" si="14"/>
        <v>0</v>
      </c>
    </row>
    <row r="275" spans="1:6" ht="15.75" customHeight="1">
      <c r="A275" s="158">
        <v>9</v>
      </c>
      <c r="B275" s="39" t="s">
        <v>287</v>
      </c>
      <c r="C275" s="40" t="s">
        <v>32</v>
      </c>
      <c r="D275" s="121">
        <v>6</v>
      </c>
      <c r="E275" s="121"/>
      <c r="F275" s="159">
        <f t="shared" si="14"/>
        <v>0</v>
      </c>
    </row>
    <row r="276" spans="1:6" ht="15.75" customHeight="1">
      <c r="A276" s="158">
        <v>10</v>
      </c>
      <c r="B276" s="39" t="s">
        <v>288</v>
      </c>
      <c r="C276" s="40" t="s">
        <v>32</v>
      </c>
      <c r="D276" s="121">
        <v>6</v>
      </c>
      <c r="E276" s="121"/>
      <c r="F276" s="159">
        <f t="shared" si="14"/>
        <v>0</v>
      </c>
    </row>
    <row r="277" spans="1:6" ht="15.75" customHeight="1">
      <c r="A277" s="158">
        <v>11</v>
      </c>
      <c r="B277" s="39" t="s">
        <v>289</v>
      </c>
      <c r="C277" s="40" t="s">
        <v>32</v>
      </c>
      <c r="D277" s="121">
        <v>2</v>
      </c>
      <c r="E277" s="121"/>
      <c r="F277" s="159">
        <f t="shared" si="14"/>
        <v>0</v>
      </c>
    </row>
    <row r="278" spans="1:6" ht="15.75" customHeight="1">
      <c r="A278" s="158">
        <v>12</v>
      </c>
      <c r="B278" s="39" t="s">
        <v>290</v>
      </c>
      <c r="C278" s="40" t="s">
        <v>32</v>
      </c>
      <c r="D278" s="121">
        <v>2</v>
      </c>
      <c r="E278" s="121"/>
      <c r="F278" s="159">
        <f t="shared" si="14"/>
        <v>0</v>
      </c>
    </row>
    <row r="279" spans="1:6" ht="15.75" customHeight="1">
      <c r="A279" s="158">
        <v>13</v>
      </c>
      <c r="B279" s="39" t="s">
        <v>291</v>
      </c>
      <c r="C279" s="40" t="s">
        <v>32</v>
      </c>
      <c r="D279" s="121">
        <v>1</v>
      </c>
      <c r="E279" s="121"/>
      <c r="F279" s="159">
        <f t="shared" si="14"/>
        <v>0</v>
      </c>
    </row>
    <row r="280" spans="1:6" ht="15.75" customHeight="1">
      <c r="A280" s="158">
        <v>14</v>
      </c>
      <c r="B280" s="39" t="s">
        <v>292</v>
      </c>
      <c r="C280" s="40" t="s">
        <v>293</v>
      </c>
      <c r="D280" s="121">
        <v>22</v>
      </c>
      <c r="E280" s="121"/>
      <c r="F280" s="159">
        <f t="shared" si="14"/>
        <v>0</v>
      </c>
    </row>
    <row r="281" spans="1:6" ht="15.75" customHeight="1">
      <c r="A281" s="156" t="s">
        <v>61</v>
      </c>
      <c r="B281" s="38" t="s">
        <v>294</v>
      </c>
      <c r="C281" s="75"/>
      <c r="D281" s="120"/>
      <c r="E281" s="120"/>
      <c r="F281" s="157"/>
    </row>
    <row r="282" spans="1:6" ht="27.75" customHeight="1">
      <c r="A282" s="158">
        <v>1</v>
      </c>
      <c r="B282" s="41" t="s">
        <v>295</v>
      </c>
      <c r="C282" s="40" t="s">
        <v>296</v>
      </c>
      <c r="D282" s="121">
        <f>D286*1.2*1.6</f>
        <v>163.20000000000002</v>
      </c>
      <c r="E282" s="121"/>
      <c r="F282" s="159">
        <f>E282*D282</f>
        <v>0</v>
      </c>
    </row>
    <row r="283" spans="1:6" ht="15.75" customHeight="1">
      <c r="A283" s="158">
        <v>2</v>
      </c>
      <c r="B283" s="39" t="s">
        <v>297</v>
      </c>
      <c r="C283" s="40" t="s">
        <v>296</v>
      </c>
      <c r="D283" s="121">
        <f>D286*0.1*1.2</f>
        <v>10.199999999999999</v>
      </c>
      <c r="E283" s="121"/>
      <c r="F283" s="159">
        <f>D283*E283</f>
        <v>0</v>
      </c>
    </row>
    <row r="284" spans="1:6" ht="15.75" customHeight="1">
      <c r="A284" s="158">
        <v>3</v>
      </c>
      <c r="B284" s="39" t="s">
        <v>298</v>
      </c>
      <c r="C284" s="40" t="s">
        <v>296</v>
      </c>
      <c r="D284" s="121">
        <f>D286*0.163*1.2</f>
        <v>16.626000000000001</v>
      </c>
      <c r="E284" s="121"/>
      <c r="F284" s="159">
        <f t="shared" ref="F284:F292" si="15">D284*E284</f>
        <v>0</v>
      </c>
    </row>
    <row r="285" spans="1:6" ht="15.75" customHeight="1">
      <c r="A285" s="158">
        <v>4</v>
      </c>
      <c r="B285" s="39" t="s">
        <v>299</v>
      </c>
      <c r="C285" s="40" t="s">
        <v>254</v>
      </c>
      <c r="D285" s="121">
        <f>D282-D283-D284</f>
        <v>136.37400000000002</v>
      </c>
      <c r="E285" s="121"/>
      <c r="F285" s="159">
        <f t="shared" si="15"/>
        <v>0</v>
      </c>
    </row>
    <row r="286" spans="1:6" ht="15.75" customHeight="1">
      <c r="A286" s="158">
        <v>5</v>
      </c>
      <c r="B286" s="39" t="s">
        <v>300</v>
      </c>
      <c r="C286" s="40" t="s">
        <v>254</v>
      </c>
      <c r="D286" s="121">
        <v>85</v>
      </c>
      <c r="E286" s="121"/>
      <c r="F286" s="159">
        <f t="shared" si="15"/>
        <v>0</v>
      </c>
    </row>
    <row r="287" spans="1:6" ht="15.75" customHeight="1">
      <c r="A287" s="158">
        <v>6</v>
      </c>
      <c r="B287" s="39" t="s">
        <v>301</v>
      </c>
      <c r="C287" s="40" t="s">
        <v>32</v>
      </c>
      <c r="D287" s="121">
        <v>1</v>
      </c>
      <c r="E287" s="121"/>
      <c r="F287" s="159">
        <f t="shared" si="15"/>
        <v>0</v>
      </c>
    </row>
    <row r="288" spans="1:6" ht="15.75" customHeight="1">
      <c r="A288" s="158">
        <v>7</v>
      </c>
      <c r="B288" s="39" t="s">
        <v>302</v>
      </c>
      <c r="C288" s="40" t="s">
        <v>32</v>
      </c>
      <c r="D288" s="121">
        <v>1</v>
      </c>
      <c r="E288" s="121"/>
      <c r="F288" s="159">
        <f t="shared" si="15"/>
        <v>0</v>
      </c>
    </row>
    <row r="289" spans="1:6" ht="15.75" customHeight="1">
      <c r="A289" s="158">
        <v>8</v>
      </c>
      <c r="B289" s="39" t="s">
        <v>303</v>
      </c>
      <c r="C289" s="40" t="s">
        <v>32</v>
      </c>
      <c r="D289" s="121">
        <v>1</v>
      </c>
      <c r="E289" s="121"/>
      <c r="F289" s="159">
        <f t="shared" si="15"/>
        <v>0</v>
      </c>
    </row>
    <row r="290" spans="1:6" ht="15.75" customHeight="1">
      <c r="A290" s="158">
        <v>9</v>
      </c>
      <c r="B290" s="39" t="s">
        <v>304</v>
      </c>
      <c r="C290" s="40" t="s">
        <v>32</v>
      </c>
      <c r="D290" s="121">
        <v>1</v>
      </c>
      <c r="E290" s="121"/>
      <c r="F290" s="159">
        <f t="shared" si="15"/>
        <v>0</v>
      </c>
    </row>
    <row r="291" spans="1:6" ht="15.75" customHeight="1">
      <c r="A291" s="158">
        <v>10</v>
      </c>
      <c r="B291" s="39" t="s">
        <v>305</v>
      </c>
      <c r="C291" s="40" t="s">
        <v>32</v>
      </c>
      <c r="D291" s="121">
        <v>1</v>
      </c>
      <c r="E291" s="121"/>
      <c r="F291" s="159">
        <f t="shared" si="15"/>
        <v>0</v>
      </c>
    </row>
    <row r="292" spans="1:6" ht="15.75" customHeight="1">
      <c r="A292" s="158">
        <v>11</v>
      </c>
      <c r="B292" s="39" t="s">
        <v>306</v>
      </c>
      <c r="C292" s="40" t="s">
        <v>32</v>
      </c>
      <c r="D292" s="121">
        <v>1</v>
      </c>
      <c r="E292" s="121"/>
      <c r="F292" s="159">
        <f t="shared" si="15"/>
        <v>0</v>
      </c>
    </row>
    <row r="293" spans="1:6" ht="15.75" customHeight="1">
      <c r="A293" s="156" t="s">
        <v>71</v>
      </c>
      <c r="B293" s="38" t="s">
        <v>307</v>
      </c>
      <c r="C293" s="75"/>
      <c r="D293" s="120"/>
      <c r="E293" s="120"/>
      <c r="F293" s="157"/>
    </row>
    <row r="294" spans="1:6" ht="15.75" customHeight="1">
      <c r="A294" s="158">
        <v>1</v>
      </c>
      <c r="B294" s="39" t="s">
        <v>308</v>
      </c>
      <c r="C294" s="40" t="s">
        <v>296</v>
      </c>
      <c r="D294" s="121">
        <f>D298*1.2*2.2</f>
        <v>87.12</v>
      </c>
      <c r="E294" s="121"/>
      <c r="F294" s="159">
        <f>E294*D294</f>
        <v>0</v>
      </c>
    </row>
    <row r="295" spans="1:6" ht="15.75" customHeight="1">
      <c r="A295" s="158">
        <v>2</v>
      </c>
      <c r="B295" s="39" t="s">
        <v>297</v>
      </c>
      <c r="C295" s="40" t="s">
        <v>296</v>
      </c>
      <c r="D295" s="121">
        <f>0.1*1.2*D298</f>
        <v>3.96</v>
      </c>
      <c r="E295" s="121"/>
      <c r="F295" s="159">
        <f>D295*E295</f>
        <v>0</v>
      </c>
    </row>
    <row r="296" spans="1:6" ht="15.75" customHeight="1">
      <c r="A296" s="158">
        <v>3</v>
      </c>
      <c r="B296" s="39" t="s">
        <v>309</v>
      </c>
      <c r="C296" s="40" t="s">
        <v>296</v>
      </c>
      <c r="D296" s="121">
        <f>D298*0.36*1.2</f>
        <v>14.255999999999998</v>
      </c>
      <c r="E296" s="121"/>
      <c r="F296" s="159">
        <f t="shared" ref="F296:F300" si="16">D296*E296</f>
        <v>0</v>
      </c>
    </row>
    <row r="297" spans="1:6" ht="15.75" customHeight="1">
      <c r="A297" s="158">
        <v>4</v>
      </c>
      <c r="B297" s="39" t="s">
        <v>310</v>
      </c>
      <c r="C297" s="40" t="s">
        <v>296</v>
      </c>
      <c r="D297" s="121">
        <f>D294-D295-D296</f>
        <v>68.904000000000011</v>
      </c>
      <c r="E297" s="121"/>
      <c r="F297" s="159">
        <f t="shared" si="16"/>
        <v>0</v>
      </c>
    </row>
    <row r="298" spans="1:6" ht="15.75" customHeight="1">
      <c r="A298" s="158">
        <v>5</v>
      </c>
      <c r="B298" s="39" t="s">
        <v>311</v>
      </c>
      <c r="C298" s="40" t="s">
        <v>254</v>
      </c>
      <c r="D298" s="121">
        <v>33</v>
      </c>
      <c r="E298" s="121"/>
      <c r="F298" s="159">
        <f t="shared" si="16"/>
        <v>0</v>
      </c>
    </row>
    <row r="299" spans="1:6" ht="15.75" customHeight="1">
      <c r="A299" s="158">
        <v>6</v>
      </c>
      <c r="B299" s="39" t="s">
        <v>312</v>
      </c>
      <c r="C299" s="40" t="s">
        <v>32</v>
      </c>
      <c r="D299" s="121">
        <v>1</v>
      </c>
      <c r="E299" s="121"/>
      <c r="F299" s="159">
        <f t="shared" si="16"/>
        <v>0</v>
      </c>
    </row>
    <row r="300" spans="1:6" ht="15.75" customHeight="1">
      <c r="A300" s="158">
        <v>7</v>
      </c>
      <c r="B300" s="39" t="s">
        <v>313</v>
      </c>
      <c r="C300" s="40" t="s">
        <v>32</v>
      </c>
      <c r="D300" s="121">
        <v>2</v>
      </c>
      <c r="E300" s="121"/>
      <c r="F300" s="159">
        <f t="shared" si="16"/>
        <v>0</v>
      </c>
    </row>
    <row r="301" spans="1:6" ht="15.75" customHeight="1">
      <c r="A301" s="27" t="s">
        <v>5</v>
      </c>
      <c r="B301" s="186" t="s">
        <v>314</v>
      </c>
      <c r="C301" s="187"/>
      <c r="D301" s="187"/>
      <c r="E301" s="131"/>
      <c r="F301" s="142"/>
    </row>
    <row r="302" spans="1:6" ht="15.75" customHeight="1">
      <c r="A302" s="160" t="s">
        <v>7</v>
      </c>
      <c r="B302" s="43" t="s">
        <v>315</v>
      </c>
      <c r="C302" s="44"/>
      <c r="D302" s="123"/>
      <c r="E302" s="123"/>
      <c r="F302" s="161"/>
    </row>
    <row r="303" spans="1:6" ht="15.75" customHeight="1">
      <c r="A303" s="162">
        <v>1</v>
      </c>
      <c r="B303" s="46" t="s">
        <v>316</v>
      </c>
      <c r="C303" s="45" t="s">
        <v>317</v>
      </c>
      <c r="D303" s="124">
        <v>140</v>
      </c>
      <c r="E303" s="123"/>
      <c r="F303" s="161">
        <f>E303*D303</f>
        <v>0</v>
      </c>
    </row>
    <row r="304" spans="1:6" ht="15.75" customHeight="1">
      <c r="A304" s="162">
        <v>2</v>
      </c>
      <c r="B304" s="46" t="s">
        <v>318</v>
      </c>
      <c r="C304" s="45" t="s">
        <v>127</v>
      </c>
      <c r="D304" s="124">
        <v>5</v>
      </c>
      <c r="E304" s="123"/>
      <c r="F304" s="161">
        <f t="shared" ref="F304:F330" si="17">E304*D304</f>
        <v>0</v>
      </c>
    </row>
    <row r="305" spans="1:6" ht="15.75" customHeight="1">
      <c r="A305" s="162">
        <v>3</v>
      </c>
      <c r="B305" s="46" t="s">
        <v>319</v>
      </c>
      <c r="C305" s="45" t="s">
        <v>127</v>
      </c>
      <c r="D305" s="124">
        <v>1</v>
      </c>
      <c r="E305" s="123"/>
      <c r="F305" s="161">
        <f t="shared" si="17"/>
        <v>0</v>
      </c>
    </row>
    <row r="306" spans="1:6" ht="26.4">
      <c r="A306" s="162">
        <v>4</v>
      </c>
      <c r="B306" s="46" t="s">
        <v>320</v>
      </c>
      <c r="C306" s="45" t="s">
        <v>317</v>
      </c>
      <c r="D306" s="124">
        <v>3.5</v>
      </c>
      <c r="E306" s="123"/>
      <c r="F306" s="161">
        <f t="shared" si="17"/>
        <v>0</v>
      </c>
    </row>
    <row r="307" spans="1:6" ht="26.4">
      <c r="A307" s="162">
        <v>5</v>
      </c>
      <c r="B307" s="46" t="s">
        <v>321</v>
      </c>
      <c r="C307" s="45" t="s">
        <v>317</v>
      </c>
      <c r="D307" s="124">
        <v>0.8</v>
      </c>
      <c r="E307" s="123"/>
      <c r="F307" s="161">
        <f t="shared" si="17"/>
        <v>0</v>
      </c>
    </row>
    <row r="308" spans="1:6" ht="26.4">
      <c r="A308" s="162">
        <v>6</v>
      </c>
      <c r="B308" s="46" t="s">
        <v>322</v>
      </c>
      <c r="C308" s="45" t="s">
        <v>317</v>
      </c>
      <c r="D308" s="124">
        <v>3.5</v>
      </c>
      <c r="E308" s="123"/>
      <c r="F308" s="161">
        <f t="shared" si="17"/>
        <v>0</v>
      </c>
    </row>
    <row r="309" spans="1:6" ht="26.4">
      <c r="A309" s="162">
        <v>7</v>
      </c>
      <c r="B309" s="46" t="s">
        <v>323</v>
      </c>
      <c r="C309" s="45" t="s">
        <v>317</v>
      </c>
      <c r="D309" s="124">
        <v>1.2</v>
      </c>
      <c r="E309" s="123"/>
      <c r="F309" s="161">
        <f t="shared" si="17"/>
        <v>0</v>
      </c>
    </row>
    <row r="310" spans="1:6" ht="26.4">
      <c r="A310" s="162">
        <v>8</v>
      </c>
      <c r="B310" s="46" t="s">
        <v>324</v>
      </c>
      <c r="C310" s="45" t="s">
        <v>127</v>
      </c>
      <c r="D310" s="124">
        <v>1</v>
      </c>
      <c r="E310" s="123"/>
      <c r="F310" s="161">
        <f t="shared" si="17"/>
        <v>0</v>
      </c>
    </row>
    <row r="311" spans="1:6" ht="26.4">
      <c r="A311" s="162">
        <v>9</v>
      </c>
      <c r="B311" s="46" t="s">
        <v>325</v>
      </c>
      <c r="C311" s="45" t="s">
        <v>127</v>
      </c>
      <c r="D311" s="124">
        <v>1</v>
      </c>
      <c r="E311" s="123"/>
      <c r="F311" s="161">
        <f t="shared" si="17"/>
        <v>0</v>
      </c>
    </row>
    <row r="312" spans="1:6" ht="26.4">
      <c r="A312" s="162">
        <v>10</v>
      </c>
      <c r="B312" s="46" t="s">
        <v>326</v>
      </c>
      <c r="C312" s="45" t="s">
        <v>127</v>
      </c>
      <c r="D312" s="124">
        <v>5</v>
      </c>
      <c r="E312" s="123"/>
      <c r="F312" s="161">
        <f t="shared" si="17"/>
        <v>0</v>
      </c>
    </row>
    <row r="313" spans="1:6" ht="26.4">
      <c r="A313" s="162">
        <v>11</v>
      </c>
      <c r="B313" s="46" t="s">
        <v>327</v>
      </c>
      <c r="C313" s="45" t="s">
        <v>127</v>
      </c>
      <c r="D313" s="124">
        <v>2</v>
      </c>
      <c r="E313" s="123"/>
      <c r="F313" s="161">
        <f t="shared" si="17"/>
        <v>0</v>
      </c>
    </row>
    <row r="314" spans="1:6" ht="26.4">
      <c r="A314" s="162">
        <v>12</v>
      </c>
      <c r="B314" s="46" t="s">
        <v>328</v>
      </c>
      <c r="C314" s="45" t="s">
        <v>127</v>
      </c>
      <c r="D314" s="124">
        <v>2</v>
      </c>
      <c r="E314" s="123"/>
      <c r="F314" s="161">
        <f t="shared" si="17"/>
        <v>0</v>
      </c>
    </row>
    <row r="315" spans="1:6" ht="26.4">
      <c r="A315" s="162">
        <v>13</v>
      </c>
      <c r="B315" s="46" t="s">
        <v>329</v>
      </c>
      <c r="C315" s="45" t="s">
        <v>127</v>
      </c>
      <c r="D315" s="124">
        <v>2</v>
      </c>
      <c r="E315" s="123"/>
      <c r="F315" s="161">
        <f t="shared" si="17"/>
        <v>0</v>
      </c>
    </row>
    <row r="316" spans="1:6" ht="26.4">
      <c r="A316" s="162">
        <v>14</v>
      </c>
      <c r="B316" s="46" t="s">
        <v>330</v>
      </c>
      <c r="C316" s="45" t="s">
        <v>127</v>
      </c>
      <c r="D316" s="124">
        <v>3</v>
      </c>
      <c r="E316" s="123"/>
      <c r="F316" s="161">
        <f t="shared" si="17"/>
        <v>0</v>
      </c>
    </row>
    <row r="317" spans="1:6" ht="26.4">
      <c r="A317" s="162">
        <v>15</v>
      </c>
      <c r="B317" s="46" t="s">
        <v>331</v>
      </c>
      <c r="C317" s="45" t="s">
        <v>127</v>
      </c>
      <c r="D317" s="124">
        <v>1</v>
      </c>
      <c r="E317" s="123"/>
      <c r="F317" s="161">
        <f t="shared" si="17"/>
        <v>0</v>
      </c>
    </row>
    <row r="318" spans="1:6" ht="28.8">
      <c r="A318" s="162">
        <v>16</v>
      </c>
      <c r="B318" s="46" t="s">
        <v>436</v>
      </c>
      <c r="C318" s="45" t="s">
        <v>127</v>
      </c>
      <c r="D318" s="124">
        <v>2</v>
      </c>
      <c r="E318" s="123"/>
      <c r="F318" s="161">
        <f t="shared" si="17"/>
        <v>0</v>
      </c>
    </row>
    <row r="319" spans="1:6">
      <c r="A319" s="162">
        <v>17</v>
      </c>
      <c r="B319" s="46" t="s">
        <v>332</v>
      </c>
      <c r="C319" s="45" t="s">
        <v>127</v>
      </c>
      <c r="D319" s="124">
        <v>2</v>
      </c>
      <c r="E319" s="123"/>
      <c r="F319" s="161">
        <f t="shared" si="17"/>
        <v>0</v>
      </c>
    </row>
    <row r="320" spans="1:6">
      <c r="A320" s="162">
        <v>18</v>
      </c>
      <c r="B320" s="46" t="s">
        <v>333</v>
      </c>
      <c r="C320" s="45" t="s">
        <v>127</v>
      </c>
      <c r="D320" s="124">
        <v>2</v>
      </c>
      <c r="E320" s="123"/>
      <c r="F320" s="161">
        <f t="shared" si="17"/>
        <v>0</v>
      </c>
    </row>
    <row r="321" spans="1:6" ht="26.4">
      <c r="A321" s="162">
        <v>19</v>
      </c>
      <c r="B321" s="46" t="s">
        <v>334</v>
      </c>
      <c r="C321" s="45" t="s">
        <v>127</v>
      </c>
      <c r="D321" s="124">
        <v>1</v>
      </c>
      <c r="E321" s="123"/>
      <c r="F321" s="161">
        <f t="shared" si="17"/>
        <v>0</v>
      </c>
    </row>
    <row r="322" spans="1:6">
      <c r="A322" s="162">
        <v>20</v>
      </c>
      <c r="B322" s="46" t="s">
        <v>335</v>
      </c>
      <c r="C322" s="45" t="s">
        <v>127</v>
      </c>
      <c r="D322" s="124">
        <v>3</v>
      </c>
      <c r="E322" s="123"/>
      <c r="F322" s="161">
        <f t="shared" si="17"/>
        <v>0</v>
      </c>
    </row>
    <row r="323" spans="1:6">
      <c r="A323" s="162">
        <v>21</v>
      </c>
      <c r="B323" s="46" t="s">
        <v>336</v>
      </c>
      <c r="C323" s="45" t="s">
        <v>127</v>
      </c>
      <c r="D323" s="124">
        <v>1</v>
      </c>
      <c r="E323" s="123"/>
      <c r="F323" s="161">
        <f t="shared" si="17"/>
        <v>0</v>
      </c>
    </row>
    <row r="324" spans="1:6" ht="26.4">
      <c r="A324" s="162">
        <v>22</v>
      </c>
      <c r="B324" s="46" t="s">
        <v>337</v>
      </c>
      <c r="C324" s="45" t="s">
        <v>127</v>
      </c>
      <c r="D324" s="124">
        <v>2</v>
      </c>
      <c r="E324" s="123"/>
      <c r="F324" s="161">
        <f t="shared" si="17"/>
        <v>0</v>
      </c>
    </row>
    <row r="325" spans="1:6">
      <c r="A325" s="162">
        <v>23</v>
      </c>
      <c r="B325" s="46" t="s">
        <v>338</v>
      </c>
      <c r="C325" s="45" t="s">
        <v>127</v>
      </c>
      <c r="D325" s="124">
        <v>4</v>
      </c>
      <c r="E325" s="123"/>
      <c r="F325" s="161">
        <f t="shared" si="17"/>
        <v>0</v>
      </c>
    </row>
    <row r="326" spans="1:6" ht="26.4">
      <c r="A326" s="162">
        <v>24</v>
      </c>
      <c r="B326" s="46" t="s">
        <v>339</v>
      </c>
      <c r="C326" s="45" t="s">
        <v>127</v>
      </c>
      <c r="D326" s="124">
        <v>5</v>
      </c>
      <c r="E326" s="123"/>
      <c r="F326" s="161">
        <f t="shared" si="17"/>
        <v>0</v>
      </c>
    </row>
    <row r="327" spans="1:6" ht="26.4">
      <c r="A327" s="162">
        <v>25</v>
      </c>
      <c r="B327" s="46" t="s">
        <v>340</v>
      </c>
      <c r="C327" s="45" t="s">
        <v>127</v>
      </c>
      <c r="D327" s="124">
        <v>2</v>
      </c>
      <c r="E327" s="123"/>
      <c r="F327" s="161">
        <f t="shared" si="17"/>
        <v>0</v>
      </c>
    </row>
    <row r="328" spans="1:6" ht="26.4">
      <c r="A328" s="162">
        <v>26</v>
      </c>
      <c r="B328" s="46" t="s">
        <v>341</v>
      </c>
      <c r="C328" s="45" t="s">
        <v>127</v>
      </c>
      <c r="D328" s="124">
        <v>8</v>
      </c>
      <c r="E328" s="123"/>
      <c r="F328" s="161">
        <f t="shared" si="17"/>
        <v>0</v>
      </c>
    </row>
    <row r="329" spans="1:6" ht="26.4">
      <c r="A329" s="162">
        <v>27</v>
      </c>
      <c r="B329" s="47" t="s">
        <v>342</v>
      </c>
      <c r="C329" s="45" t="s">
        <v>317</v>
      </c>
      <c r="D329" s="124">
        <v>155</v>
      </c>
      <c r="E329" s="123"/>
      <c r="F329" s="161">
        <f t="shared" si="17"/>
        <v>0</v>
      </c>
    </row>
    <row r="330" spans="1:6">
      <c r="A330" s="162">
        <v>28</v>
      </c>
      <c r="B330" s="47" t="s">
        <v>343</v>
      </c>
      <c r="C330" s="48" t="s">
        <v>344</v>
      </c>
      <c r="D330" s="125">
        <v>2</v>
      </c>
      <c r="E330" s="133"/>
      <c r="F330" s="161">
        <f t="shared" si="17"/>
        <v>0</v>
      </c>
    </row>
    <row r="331" spans="1:6">
      <c r="A331" s="160" t="s">
        <v>11</v>
      </c>
      <c r="B331" s="43" t="s">
        <v>345</v>
      </c>
      <c r="C331" s="44"/>
      <c r="D331" s="123"/>
      <c r="E331" s="123"/>
      <c r="F331" s="161"/>
    </row>
    <row r="332" spans="1:6" ht="53.4">
      <c r="A332" s="162">
        <v>1</v>
      </c>
      <c r="B332" s="49" t="s">
        <v>346</v>
      </c>
      <c r="C332" s="45" t="s">
        <v>127</v>
      </c>
      <c r="D332" s="123">
        <v>1</v>
      </c>
      <c r="E332" s="123"/>
      <c r="F332" s="161">
        <f>E332*D332</f>
        <v>0</v>
      </c>
    </row>
    <row r="333" spans="1:6">
      <c r="A333" s="162">
        <v>2</v>
      </c>
      <c r="B333" s="50" t="s">
        <v>347</v>
      </c>
      <c r="C333" s="45" t="s">
        <v>127</v>
      </c>
      <c r="D333" s="123">
        <v>1</v>
      </c>
      <c r="E333" s="123"/>
      <c r="F333" s="161">
        <f t="shared" ref="F333:F349" si="18">E333*D333</f>
        <v>0</v>
      </c>
    </row>
    <row r="334" spans="1:6">
      <c r="A334" s="162">
        <v>3</v>
      </c>
      <c r="B334" s="51" t="s">
        <v>348</v>
      </c>
      <c r="C334" s="45" t="s">
        <v>317</v>
      </c>
      <c r="D334" s="123">
        <v>4</v>
      </c>
      <c r="E334" s="123"/>
      <c r="F334" s="161">
        <f t="shared" si="18"/>
        <v>0</v>
      </c>
    </row>
    <row r="335" spans="1:6">
      <c r="A335" s="162">
        <v>4</v>
      </c>
      <c r="B335" s="51" t="s">
        <v>349</v>
      </c>
      <c r="C335" s="45" t="s">
        <v>127</v>
      </c>
      <c r="D335" s="123">
        <v>1</v>
      </c>
      <c r="E335" s="123"/>
      <c r="F335" s="161">
        <f t="shared" si="18"/>
        <v>0</v>
      </c>
    </row>
    <row r="336" spans="1:6">
      <c r="A336" s="162">
        <v>5</v>
      </c>
      <c r="B336" s="51" t="s">
        <v>350</v>
      </c>
      <c r="C336" s="45" t="s">
        <v>127</v>
      </c>
      <c r="D336" s="123">
        <v>1</v>
      </c>
      <c r="E336" s="123"/>
      <c r="F336" s="161">
        <f t="shared" si="18"/>
        <v>0</v>
      </c>
    </row>
    <row r="337" spans="1:6" ht="15.6">
      <c r="A337" s="162">
        <v>6</v>
      </c>
      <c r="B337" s="51" t="s">
        <v>437</v>
      </c>
      <c r="C337" s="45" t="s">
        <v>127</v>
      </c>
      <c r="D337" s="123">
        <v>1</v>
      </c>
      <c r="E337" s="123"/>
      <c r="F337" s="161">
        <f t="shared" si="18"/>
        <v>0</v>
      </c>
    </row>
    <row r="338" spans="1:6">
      <c r="A338" s="162">
        <v>7</v>
      </c>
      <c r="B338" s="51" t="s">
        <v>351</v>
      </c>
      <c r="C338" s="45" t="s">
        <v>127</v>
      </c>
      <c r="D338" s="123">
        <v>1</v>
      </c>
      <c r="E338" s="123"/>
      <c r="F338" s="161">
        <f t="shared" si="18"/>
        <v>0</v>
      </c>
    </row>
    <row r="339" spans="1:6">
      <c r="A339" s="162">
        <v>8</v>
      </c>
      <c r="B339" s="52" t="s">
        <v>352</v>
      </c>
      <c r="C339" s="45" t="s">
        <v>127</v>
      </c>
      <c r="D339" s="123">
        <v>1</v>
      </c>
      <c r="E339" s="123"/>
      <c r="F339" s="161">
        <f t="shared" si="18"/>
        <v>0</v>
      </c>
    </row>
    <row r="340" spans="1:6" ht="26.4">
      <c r="A340" s="162">
        <v>9</v>
      </c>
      <c r="B340" s="47" t="s">
        <v>353</v>
      </c>
      <c r="C340" s="45" t="s">
        <v>127</v>
      </c>
      <c r="D340" s="123">
        <v>1</v>
      </c>
      <c r="E340" s="123"/>
      <c r="F340" s="161">
        <f t="shared" si="18"/>
        <v>0</v>
      </c>
    </row>
    <row r="341" spans="1:6" ht="15.6">
      <c r="A341" s="162">
        <v>10</v>
      </c>
      <c r="B341" s="47" t="s">
        <v>438</v>
      </c>
      <c r="C341" s="45" t="s">
        <v>317</v>
      </c>
      <c r="D341" s="123">
        <v>3</v>
      </c>
      <c r="E341" s="123"/>
      <c r="F341" s="161">
        <f t="shared" si="18"/>
        <v>0</v>
      </c>
    </row>
    <row r="342" spans="1:6" ht="15.6">
      <c r="A342" s="162">
        <v>11</v>
      </c>
      <c r="B342" s="47" t="s">
        <v>439</v>
      </c>
      <c r="C342" s="45" t="s">
        <v>317</v>
      </c>
      <c r="D342" s="123">
        <v>12</v>
      </c>
      <c r="E342" s="123"/>
      <c r="F342" s="161">
        <f t="shared" si="18"/>
        <v>0</v>
      </c>
    </row>
    <row r="343" spans="1:6" ht="15.6">
      <c r="A343" s="162">
        <v>12</v>
      </c>
      <c r="B343" s="47" t="s">
        <v>440</v>
      </c>
      <c r="C343" s="45" t="s">
        <v>317</v>
      </c>
      <c r="D343" s="123">
        <v>22</v>
      </c>
      <c r="E343" s="123"/>
      <c r="F343" s="161">
        <f t="shared" si="18"/>
        <v>0</v>
      </c>
    </row>
    <row r="344" spans="1:6" ht="15.6">
      <c r="A344" s="162">
        <v>13</v>
      </c>
      <c r="B344" s="47" t="s">
        <v>441</v>
      </c>
      <c r="C344" s="45" t="s">
        <v>317</v>
      </c>
      <c r="D344" s="123">
        <v>8</v>
      </c>
      <c r="E344" s="123"/>
      <c r="F344" s="161">
        <f t="shared" si="18"/>
        <v>0</v>
      </c>
    </row>
    <row r="345" spans="1:6">
      <c r="A345" s="162">
        <v>14</v>
      </c>
      <c r="B345" s="47" t="s">
        <v>354</v>
      </c>
      <c r="C345" s="45" t="s">
        <v>127</v>
      </c>
      <c r="D345" s="123">
        <v>50</v>
      </c>
      <c r="E345" s="123"/>
      <c r="F345" s="161">
        <f t="shared" si="18"/>
        <v>0</v>
      </c>
    </row>
    <row r="346" spans="1:6" ht="15.6">
      <c r="A346" s="162">
        <v>15</v>
      </c>
      <c r="B346" s="47" t="s">
        <v>442</v>
      </c>
      <c r="C346" s="45" t="s">
        <v>317</v>
      </c>
      <c r="D346" s="123">
        <v>8</v>
      </c>
      <c r="E346" s="123"/>
      <c r="F346" s="161">
        <f t="shared" si="18"/>
        <v>0</v>
      </c>
    </row>
    <row r="347" spans="1:6" ht="26.4">
      <c r="A347" s="162">
        <v>16</v>
      </c>
      <c r="B347" s="47" t="s">
        <v>355</v>
      </c>
      <c r="C347" s="45" t="s">
        <v>127</v>
      </c>
      <c r="D347" s="123">
        <v>1</v>
      </c>
      <c r="E347" s="123"/>
      <c r="F347" s="161">
        <f t="shared" si="18"/>
        <v>0</v>
      </c>
    </row>
    <row r="348" spans="1:6">
      <c r="A348" s="162">
        <v>17</v>
      </c>
      <c r="B348" s="47" t="s">
        <v>356</v>
      </c>
      <c r="C348" s="45" t="s">
        <v>127</v>
      </c>
      <c r="D348" s="123">
        <v>1</v>
      </c>
      <c r="E348" s="123"/>
      <c r="F348" s="161">
        <f t="shared" si="18"/>
        <v>0</v>
      </c>
    </row>
    <row r="349" spans="1:6">
      <c r="A349" s="162">
        <v>18</v>
      </c>
      <c r="B349" s="47" t="s">
        <v>357</v>
      </c>
      <c r="C349" s="45" t="s">
        <v>317</v>
      </c>
      <c r="D349" s="123">
        <v>45</v>
      </c>
      <c r="E349" s="123"/>
      <c r="F349" s="161">
        <f t="shared" si="18"/>
        <v>0</v>
      </c>
    </row>
    <row r="350" spans="1:6">
      <c r="A350" s="162">
        <v>19</v>
      </c>
      <c r="B350" s="47" t="s">
        <v>358</v>
      </c>
      <c r="C350" s="45" t="s">
        <v>317</v>
      </c>
      <c r="D350" s="123">
        <v>9</v>
      </c>
      <c r="E350" s="123"/>
      <c r="F350" s="161">
        <f>E350*D350</f>
        <v>0</v>
      </c>
    </row>
    <row r="351" spans="1:6">
      <c r="A351" s="160" t="s">
        <v>29</v>
      </c>
      <c r="B351" s="43" t="s">
        <v>359</v>
      </c>
      <c r="C351" s="44"/>
      <c r="D351" s="123"/>
      <c r="E351" s="123"/>
      <c r="F351" s="161"/>
    </row>
    <row r="352" spans="1:6" ht="53.4">
      <c r="A352" s="162">
        <v>1</v>
      </c>
      <c r="B352" s="49" t="s">
        <v>360</v>
      </c>
      <c r="C352" s="45" t="s">
        <v>443</v>
      </c>
      <c r="D352" s="123">
        <v>100</v>
      </c>
      <c r="E352" s="123"/>
      <c r="F352" s="161">
        <f>E352*D352</f>
        <v>0</v>
      </c>
    </row>
    <row r="353" spans="1:6" ht="22.5" customHeight="1">
      <c r="A353" s="27" t="s">
        <v>5</v>
      </c>
      <c r="B353" s="186" t="s">
        <v>361</v>
      </c>
      <c r="C353" s="187"/>
      <c r="D353" s="187"/>
      <c r="E353" s="131"/>
      <c r="F353" s="142"/>
    </row>
    <row r="354" spans="1:6" ht="15" customHeight="1">
      <c r="A354" s="163"/>
      <c r="B354" s="140" t="s">
        <v>462</v>
      </c>
      <c r="C354" s="53"/>
      <c r="D354" s="53"/>
      <c r="E354" s="78"/>
      <c r="F354" s="164"/>
    </row>
    <row r="355" spans="1:6" ht="76.5" customHeight="1">
      <c r="A355" s="146">
        <v>1</v>
      </c>
      <c r="B355" s="54" t="s">
        <v>362</v>
      </c>
      <c r="C355" s="26" t="s">
        <v>127</v>
      </c>
      <c r="D355" s="55">
        <v>2</v>
      </c>
      <c r="E355" s="55"/>
      <c r="F355" s="147">
        <f>D355*E355</f>
        <v>0</v>
      </c>
    </row>
    <row r="356" spans="1:6" ht="31.5" customHeight="1">
      <c r="A356" s="146">
        <v>2</v>
      </c>
      <c r="B356" s="54" t="s">
        <v>444</v>
      </c>
      <c r="C356" s="26" t="s">
        <v>127</v>
      </c>
      <c r="D356" s="55">
        <v>2</v>
      </c>
      <c r="E356" s="55"/>
      <c r="F356" s="147">
        <f t="shared" ref="F356:F419" si="19">D356*E356</f>
        <v>0</v>
      </c>
    </row>
    <row r="357" spans="1:6" ht="31.5" customHeight="1">
      <c r="A357" s="146">
        <v>3</v>
      </c>
      <c r="B357" s="54" t="s">
        <v>445</v>
      </c>
      <c r="C357" s="26" t="s">
        <v>127</v>
      </c>
      <c r="D357" s="55">
        <v>1</v>
      </c>
      <c r="E357" s="55"/>
      <c r="F357" s="147">
        <f t="shared" si="19"/>
        <v>0</v>
      </c>
    </row>
    <row r="358" spans="1:6" ht="29.25" customHeight="1">
      <c r="A358" s="146">
        <v>4</v>
      </c>
      <c r="B358" s="54" t="s">
        <v>446</v>
      </c>
      <c r="C358" s="26" t="s">
        <v>127</v>
      </c>
      <c r="D358" s="55">
        <v>1</v>
      </c>
      <c r="E358" s="55"/>
      <c r="F358" s="147">
        <f t="shared" si="19"/>
        <v>0</v>
      </c>
    </row>
    <row r="359" spans="1:6" ht="30" customHeight="1">
      <c r="A359" s="146">
        <v>5</v>
      </c>
      <c r="B359" s="54" t="s">
        <v>447</v>
      </c>
      <c r="C359" s="26" t="s">
        <v>127</v>
      </c>
      <c r="D359" s="55">
        <v>1</v>
      </c>
      <c r="E359" s="55"/>
      <c r="F359" s="147">
        <f t="shared" si="19"/>
        <v>0</v>
      </c>
    </row>
    <row r="360" spans="1:6" ht="35.25" customHeight="1">
      <c r="A360" s="146">
        <v>6</v>
      </c>
      <c r="B360" s="54" t="s">
        <v>448</v>
      </c>
      <c r="C360" s="26" t="s">
        <v>127</v>
      </c>
      <c r="D360" s="55">
        <v>1</v>
      </c>
      <c r="E360" s="55"/>
      <c r="F360" s="147">
        <f t="shared" si="19"/>
        <v>0</v>
      </c>
    </row>
    <row r="361" spans="1:6" ht="33" customHeight="1">
      <c r="A361" s="146">
        <v>7</v>
      </c>
      <c r="B361" s="54" t="s">
        <v>449</v>
      </c>
      <c r="C361" s="26" t="s">
        <v>127</v>
      </c>
      <c r="D361" s="55">
        <v>1</v>
      </c>
      <c r="E361" s="55"/>
      <c r="F361" s="147">
        <f t="shared" si="19"/>
        <v>0</v>
      </c>
    </row>
    <row r="362" spans="1:6" ht="53.4">
      <c r="A362" s="146">
        <v>8</v>
      </c>
      <c r="B362" s="31" t="s">
        <v>363</v>
      </c>
      <c r="C362" s="26" t="s">
        <v>127</v>
      </c>
      <c r="D362" s="55">
        <v>1</v>
      </c>
      <c r="E362" s="55"/>
      <c r="F362" s="147">
        <f t="shared" si="19"/>
        <v>0</v>
      </c>
    </row>
    <row r="363" spans="1:6" ht="26.4">
      <c r="A363" s="146">
        <v>9</v>
      </c>
      <c r="B363" s="54" t="s">
        <v>364</v>
      </c>
      <c r="C363" s="26" t="s">
        <v>127</v>
      </c>
      <c r="D363" s="55">
        <v>1</v>
      </c>
      <c r="E363" s="55"/>
      <c r="F363" s="147">
        <f t="shared" si="19"/>
        <v>0</v>
      </c>
    </row>
    <row r="364" spans="1:6">
      <c r="A364" s="146">
        <v>10</v>
      </c>
      <c r="B364" s="54" t="s">
        <v>365</v>
      </c>
      <c r="C364" s="26" t="s">
        <v>317</v>
      </c>
      <c r="D364" s="55">
        <v>30</v>
      </c>
      <c r="E364" s="55"/>
      <c r="F364" s="147">
        <f t="shared" si="19"/>
        <v>0</v>
      </c>
    </row>
    <row r="365" spans="1:6">
      <c r="A365" s="146">
        <v>11</v>
      </c>
      <c r="B365" s="54" t="s">
        <v>366</v>
      </c>
      <c r="C365" s="26" t="s">
        <v>317</v>
      </c>
      <c r="D365" s="55">
        <v>24</v>
      </c>
      <c r="E365" s="55"/>
      <c r="F365" s="147">
        <f t="shared" si="19"/>
        <v>0</v>
      </c>
    </row>
    <row r="366" spans="1:6">
      <c r="A366" s="146">
        <v>12</v>
      </c>
      <c r="B366" s="54" t="s">
        <v>367</v>
      </c>
      <c r="C366" s="26" t="s">
        <v>317</v>
      </c>
      <c r="D366" s="55">
        <v>8</v>
      </c>
      <c r="E366" s="55"/>
      <c r="F366" s="147">
        <f t="shared" si="19"/>
        <v>0</v>
      </c>
    </row>
    <row r="367" spans="1:6">
      <c r="A367" s="146">
        <v>13</v>
      </c>
      <c r="B367" s="54" t="s">
        <v>368</v>
      </c>
      <c r="C367" s="26" t="s">
        <v>317</v>
      </c>
      <c r="D367" s="55">
        <v>74</v>
      </c>
      <c r="E367" s="55"/>
      <c r="F367" s="147">
        <f t="shared" si="19"/>
        <v>0</v>
      </c>
    </row>
    <row r="368" spans="1:6">
      <c r="A368" s="146">
        <v>14</v>
      </c>
      <c r="B368" s="54" t="s">
        <v>369</v>
      </c>
      <c r="C368" s="26" t="s">
        <v>317</v>
      </c>
      <c r="D368" s="55">
        <v>22</v>
      </c>
      <c r="E368" s="55"/>
      <c r="F368" s="147">
        <f t="shared" si="19"/>
        <v>0</v>
      </c>
    </row>
    <row r="369" spans="1:6">
      <c r="A369" s="146">
        <v>15</v>
      </c>
      <c r="B369" s="54" t="s">
        <v>370</v>
      </c>
      <c r="C369" s="26" t="s">
        <v>317</v>
      </c>
      <c r="D369" s="55">
        <v>32</v>
      </c>
      <c r="E369" s="55"/>
      <c r="F369" s="147">
        <f t="shared" si="19"/>
        <v>0</v>
      </c>
    </row>
    <row r="370" spans="1:6">
      <c r="A370" s="146">
        <v>16</v>
      </c>
      <c r="B370" s="54" t="s">
        <v>371</v>
      </c>
      <c r="C370" s="26" t="s">
        <v>317</v>
      </c>
      <c r="D370" s="55">
        <v>560</v>
      </c>
      <c r="E370" s="55"/>
      <c r="F370" s="147">
        <f t="shared" si="19"/>
        <v>0</v>
      </c>
    </row>
    <row r="371" spans="1:6">
      <c r="A371" s="146">
        <v>17</v>
      </c>
      <c r="B371" s="54" t="s">
        <v>372</v>
      </c>
      <c r="C371" s="26" t="s">
        <v>317</v>
      </c>
      <c r="D371" s="55">
        <v>440</v>
      </c>
      <c r="E371" s="55"/>
      <c r="F371" s="147">
        <f t="shared" si="19"/>
        <v>0</v>
      </c>
    </row>
    <row r="372" spans="1:6">
      <c r="A372" s="146">
        <v>18</v>
      </c>
      <c r="B372" s="54" t="s">
        <v>373</v>
      </c>
      <c r="C372" s="26" t="s">
        <v>317</v>
      </c>
      <c r="D372" s="55">
        <v>1.5</v>
      </c>
      <c r="E372" s="55"/>
      <c r="F372" s="147">
        <f t="shared" si="19"/>
        <v>0</v>
      </c>
    </row>
    <row r="373" spans="1:6" ht="25.5" customHeight="1">
      <c r="A373" s="146">
        <v>19</v>
      </c>
      <c r="B373" s="56" t="s">
        <v>374</v>
      </c>
      <c r="C373" s="26" t="s">
        <v>317</v>
      </c>
      <c r="D373" s="55">
        <v>20</v>
      </c>
      <c r="E373" s="55"/>
      <c r="F373" s="147">
        <f t="shared" si="19"/>
        <v>0</v>
      </c>
    </row>
    <row r="374" spans="1:6">
      <c r="A374" s="146">
        <v>20</v>
      </c>
      <c r="B374" s="54" t="s">
        <v>375</v>
      </c>
      <c r="C374" s="26" t="s">
        <v>317</v>
      </c>
      <c r="D374" s="55">
        <v>20</v>
      </c>
      <c r="E374" s="55"/>
      <c r="F374" s="147">
        <f t="shared" si="19"/>
        <v>0</v>
      </c>
    </row>
    <row r="375" spans="1:6">
      <c r="A375" s="146">
        <v>21</v>
      </c>
      <c r="B375" s="54" t="s">
        <v>376</v>
      </c>
      <c r="C375" s="26" t="s">
        <v>317</v>
      </c>
      <c r="D375" s="55">
        <v>8</v>
      </c>
      <c r="E375" s="55"/>
      <c r="F375" s="147">
        <f t="shared" si="19"/>
        <v>0</v>
      </c>
    </row>
    <row r="376" spans="1:6">
      <c r="A376" s="146">
        <v>22</v>
      </c>
      <c r="B376" s="54" t="s">
        <v>377</v>
      </c>
      <c r="C376" s="26" t="s">
        <v>317</v>
      </c>
      <c r="D376" s="55">
        <v>64</v>
      </c>
      <c r="E376" s="55"/>
      <c r="F376" s="147">
        <f t="shared" si="19"/>
        <v>0</v>
      </c>
    </row>
    <row r="377" spans="1:6">
      <c r="A377" s="146">
        <v>23</v>
      </c>
      <c r="B377" s="54" t="s">
        <v>378</v>
      </c>
      <c r="C377" s="26" t="s">
        <v>317</v>
      </c>
      <c r="D377" s="55">
        <v>14</v>
      </c>
      <c r="E377" s="55"/>
      <c r="F377" s="147">
        <f t="shared" si="19"/>
        <v>0</v>
      </c>
    </row>
    <row r="378" spans="1:6">
      <c r="A378" s="146">
        <v>24</v>
      </c>
      <c r="B378" s="54" t="s">
        <v>379</v>
      </c>
      <c r="C378" s="26" t="s">
        <v>317</v>
      </c>
      <c r="D378" s="55">
        <v>20</v>
      </c>
      <c r="E378" s="55"/>
      <c r="F378" s="147">
        <f t="shared" si="19"/>
        <v>0</v>
      </c>
    </row>
    <row r="379" spans="1:6" ht="39.6">
      <c r="A379" s="146">
        <v>25</v>
      </c>
      <c r="B379" s="54" t="s">
        <v>380</v>
      </c>
      <c r="C379" s="26" t="s">
        <v>317</v>
      </c>
      <c r="D379" s="55">
        <v>10</v>
      </c>
      <c r="E379" s="55"/>
      <c r="F379" s="147">
        <f t="shared" si="19"/>
        <v>0</v>
      </c>
    </row>
    <row r="380" spans="1:6">
      <c r="A380" s="146">
        <v>26</v>
      </c>
      <c r="B380" s="54" t="s">
        <v>375</v>
      </c>
      <c r="C380" s="26" t="s">
        <v>317</v>
      </c>
      <c r="D380" s="55">
        <v>4</v>
      </c>
      <c r="E380" s="55"/>
      <c r="F380" s="147">
        <f t="shared" si="19"/>
        <v>0</v>
      </c>
    </row>
    <row r="381" spans="1:6">
      <c r="A381" s="146">
        <v>27</v>
      </c>
      <c r="B381" s="54" t="s">
        <v>377</v>
      </c>
      <c r="C381" s="26" t="s">
        <v>317</v>
      </c>
      <c r="D381" s="55">
        <v>10</v>
      </c>
      <c r="E381" s="55"/>
      <c r="F381" s="147">
        <f t="shared" si="19"/>
        <v>0</v>
      </c>
    </row>
    <row r="382" spans="1:6">
      <c r="A382" s="146">
        <v>28</v>
      </c>
      <c r="B382" s="54" t="s">
        <v>378</v>
      </c>
      <c r="C382" s="26" t="s">
        <v>317</v>
      </c>
      <c r="D382" s="55">
        <v>20</v>
      </c>
      <c r="E382" s="55"/>
      <c r="F382" s="147">
        <f t="shared" si="19"/>
        <v>0</v>
      </c>
    </row>
    <row r="383" spans="1:6">
      <c r="A383" s="146">
        <v>29</v>
      </c>
      <c r="B383" s="54" t="s">
        <v>379</v>
      </c>
      <c r="C383" s="26" t="s">
        <v>317</v>
      </c>
      <c r="D383" s="55">
        <v>100</v>
      </c>
      <c r="E383" s="55"/>
      <c r="F383" s="147">
        <f t="shared" si="19"/>
        <v>0</v>
      </c>
    </row>
    <row r="384" spans="1:6">
      <c r="A384" s="146">
        <v>30</v>
      </c>
      <c r="B384" s="54" t="s">
        <v>381</v>
      </c>
      <c r="C384" s="26" t="s">
        <v>317</v>
      </c>
      <c r="D384" s="55">
        <v>1.5</v>
      </c>
      <c r="E384" s="55"/>
      <c r="F384" s="147">
        <f t="shared" si="19"/>
        <v>0</v>
      </c>
    </row>
    <row r="385" spans="1:6">
      <c r="A385" s="146">
        <v>31</v>
      </c>
      <c r="B385" s="56" t="s">
        <v>382</v>
      </c>
      <c r="C385" s="26" t="s">
        <v>127</v>
      </c>
      <c r="D385" s="55">
        <v>7</v>
      </c>
      <c r="E385" s="55"/>
      <c r="F385" s="147">
        <f t="shared" si="19"/>
        <v>0</v>
      </c>
    </row>
    <row r="386" spans="1:6">
      <c r="A386" s="146">
        <v>32</v>
      </c>
      <c r="B386" s="56" t="s">
        <v>383</v>
      </c>
      <c r="C386" s="26" t="s">
        <v>127</v>
      </c>
      <c r="D386" s="55">
        <v>16</v>
      </c>
      <c r="E386" s="57"/>
      <c r="F386" s="147">
        <f t="shared" si="19"/>
        <v>0</v>
      </c>
    </row>
    <row r="387" spans="1:6">
      <c r="A387" s="146">
        <v>33</v>
      </c>
      <c r="B387" s="56" t="s">
        <v>384</v>
      </c>
      <c r="C387" s="26" t="s">
        <v>127</v>
      </c>
      <c r="D387" s="55">
        <v>6</v>
      </c>
      <c r="E387" s="58"/>
      <c r="F387" s="147">
        <f t="shared" si="19"/>
        <v>0</v>
      </c>
    </row>
    <row r="388" spans="1:6">
      <c r="A388" s="146">
        <v>34</v>
      </c>
      <c r="B388" s="56" t="s">
        <v>385</v>
      </c>
      <c r="C388" s="26" t="s">
        <v>127</v>
      </c>
      <c r="D388" s="55">
        <v>5</v>
      </c>
      <c r="E388" s="59"/>
      <c r="F388" s="147">
        <f t="shared" si="19"/>
        <v>0</v>
      </c>
    </row>
    <row r="389" spans="1:6">
      <c r="A389" s="146">
        <v>35</v>
      </c>
      <c r="B389" s="56" t="s">
        <v>386</v>
      </c>
      <c r="C389" s="26" t="s">
        <v>127</v>
      </c>
      <c r="D389" s="55">
        <v>9</v>
      </c>
      <c r="E389" s="60"/>
      <c r="F389" s="147">
        <f t="shared" si="19"/>
        <v>0</v>
      </c>
    </row>
    <row r="390" spans="1:6">
      <c r="A390" s="146">
        <v>36</v>
      </c>
      <c r="B390" s="56" t="s">
        <v>387</v>
      </c>
      <c r="C390" s="26" t="s">
        <v>127</v>
      </c>
      <c r="D390" s="55">
        <v>2</v>
      </c>
      <c r="E390" s="55"/>
      <c r="F390" s="147">
        <f t="shared" si="19"/>
        <v>0</v>
      </c>
    </row>
    <row r="391" spans="1:6">
      <c r="A391" s="146">
        <v>37</v>
      </c>
      <c r="B391" s="49" t="s">
        <v>388</v>
      </c>
      <c r="C391" s="61" t="s">
        <v>127</v>
      </c>
      <c r="D391" s="55">
        <v>2</v>
      </c>
      <c r="E391" s="62"/>
      <c r="F391" s="147">
        <f t="shared" si="19"/>
        <v>0</v>
      </c>
    </row>
    <row r="392" spans="1:6">
      <c r="A392" s="146">
        <v>38</v>
      </c>
      <c r="B392" s="56" t="s">
        <v>385</v>
      </c>
      <c r="C392" s="26" t="s">
        <v>127</v>
      </c>
      <c r="D392" s="55">
        <v>2</v>
      </c>
      <c r="E392" s="62"/>
      <c r="F392" s="147">
        <f t="shared" si="19"/>
        <v>0</v>
      </c>
    </row>
    <row r="393" spans="1:6">
      <c r="A393" s="146">
        <v>39</v>
      </c>
      <c r="B393" s="56" t="s">
        <v>386</v>
      </c>
      <c r="C393" s="26" t="s">
        <v>127</v>
      </c>
      <c r="D393" s="55">
        <v>2</v>
      </c>
      <c r="E393" s="62"/>
      <c r="F393" s="147">
        <f t="shared" si="19"/>
        <v>0</v>
      </c>
    </row>
    <row r="394" spans="1:6">
      <c r="A394" s="146">
        <v>40</v>
      </c>
      <c r="B394" s="56" t="s">
        <v>389</v>
      </c>
      <c r="C394" s="26" t="s">
        <v>127</v>
      </c>
      <c r="D394" s="55">
        <v>1</v>
      </c>
      <c r="E394" s="63"/>
      <c r="F394" s="147">
        <f t="shared" si="19"/>
        <v>0</v>
      </c>
    </row>
    <row r="395" spans="1:6">
      <c r="A395" s="146">
        <v>41</v>
      </c>
      <c r="B395" s="56" t="s">
        <v>385</v>
      </c>
      <c r="C395" s="26" t="s">
        <v>127</v>
      </c>
      <c r="D395" s="55">
        <v>1</v>
      </c>
      <c r="E395" s="64"/>
      <c r="F395" s="147">
        <f t="shared" si="19"/>
        <v>0</v>
      </c>
    </row>
    <row r="396" spans="1:6">
      <c r="A396" s="146">
        <v>42</v>
      </c>
      <c r="B396" s="56" t="s">
        <v>386</v>
      </c>
      <c r="C396" s="26" t="s">
        <v>127</v>
      </c>
      <c r="D396" s="55">
        <v>3</v>
      </c>
      <c r="E396" s="64"/>
      <c r="F396" s="147">
        <f t="shared" si="19"/>
        <v>0</v>
      </c>
    </row>
    <row r="397" spans="1:6">
      <c r="A397" s="146">
        <v>43</v>
      </c>
      <c r="B397" s="56" t="s">
        <v>390</v>
      </c>
      <c r="C397" s="26" t="s">
        <v>127</v>
      </c>
      <c r="D397" s="55">
        <v>1</v>
      </c>
      <c r="E397" s="65"/>
      <c r="F397" s="147">
        <f t="shared" si="19"/>
        <v>0</v>
      </c>
    </row>
    <row r="398" spans="1:6">
      <c r="A398" s="146">
        <v>44</v>
      </c>
      <c r="B398" s="56" t="s">
        <v>384</v>
      </c>
      <c r="C398" s="26" t="s">
        <v>127</v>
      </c>
      <c r="D398" s="55">
        <v>1</v>
      </c>
      <c r="E398" s="65"/>
      <c r="F398" s="147">
        <f t="shared" si="19"/>
        <v>0</v>
      </c>
    </row>
    <row r="399" spans="1:6">
      <c r="A399" s="146">
        <v>45</v>
      </c>
      <c r="B399" s="56" t="s">
        <v>385</v>
      </c>
      <c r="C399" s="26" t="s">
        <v>127</v>
      </c>
      <c r="D399" s="55">
        <v>2</v>
      </c>
      <c r="E399" s="65"/>
      <c r="F399" s="147">
        <f t="shared" si="19"/>
        <v>0</v>
      </c>
    </row>
    <row r="400" spans="1:6">
      <c r="A400" s="146">
        <v>46</v>
      </c>
      <c r="B400" s="56" t="s">
        <v>386</v>
      </c>
      <c r="C400" s="26" t="s">
        <v>127</v>
      </c>
      <c r="D400" s="55">
        <v>3</v>
      </c>
      <c r="E400" s="65"/>
      <c r="F400" s="147">
        <f t="shared" si="19"/>
        <v>0</v>
      </c>
    </row>
    <row r="401" spans="1:6" ht="27">
      <c r="A401" s="146">
        <v>47</v>
      </c>
      <c r="B401" s="56" t="s">
        <v>391</v>
      </c>
      <c r="C401" s="26" t="s">
        <v>127</v>
      </c>
      <c r="D401" s="55">
        <v>1</v>
      </c>
      <c r="E401" s="55"/>
      <c r="F401" s="147">
        <f t="shared" si="19"/>
        <v>0</v>
      </c>
    </row>
    <row r="402" spans="1:6" ht="27">
      <c r="A402" s="146">
        <v>48</v>
      </c>
      <c r="B402" s="56" t="s">
        <v>392</v>
      </c>
      <c r="C402" s="26" t="s">
        <v>127</v>
      </c>
      <c r="D402" s="55">
        <v>2</v>
      </c>
      <c r="E402" s="66"/>
      <c r="F402" s="147">
        <f t="shared" si="19"/>
        <v>0</v>
      </c>
    </row>
    <row r="403" spans="1:6">
      <c r="A403" s="146">
        <v>49</v>
      </c>
      <c r="B403" s="56" t="s">
        <v>393</v>
      </c>
      <c r="C403" s="26" t="s">
        <v>127</v>
      </c>
      <c r="D403" s="55">
        <v>1</v>
      </c>
      <c r="E403" s="67"/>
      <c r="F403" s="147">
        <f t="shared" si="19"/>
        <v>0</v>
      </c>
    </row>
    <row r="404" spans="1:6" ht="26.4">
      <c r="A404" s="146">
        <v>50</v>
      </c>
      <c r="B404" s="54" t="s">
        <v>394</v>
      </c>
      <c r="C404" s="26" t="s">
        <v>127</v>
      </c>
      <c r="D404" s="55">
        <v>1</v>
      </c>
      <c r="E404" s="68"/>
      <c r="F404" s="147">
        <f t="shared" si="19"/>
        <v>0</v>
      </c>
    </row>
    <row r="405" spans="1:6" ht="16.2">
      <c r="A405" s="146">
        <v>51</v>
      </c>
      <c r="B405" s="52" t="s">
        <v>450</v>
      </c>
      <c r="C405" s="26" t="s">
        <v>127</v>
      </c>
      <c r="D405" s="55">
        <v>2</v>
      </c>
      <c r="E405" s="55"/>
      <c r="F405" s="147">
        <f t="shared" si="19"/>
        <v>0</v>
      </c>
    </row>
    <row r="406" spans="1:6" ht="40.200000000000003">
      <c r="A406" s="146">
        <v>52</v>
      </c>
      <c r="B406" s="49" t="s">
        <v>395</v>
      </c>
      <c r="C406" s="26" t="s">
        <v>451</v>
      </c>
      <c r="D406" s="55">
        <v>2</v>
      </c>
      <c r="E406" s="55"/>
      <c r="F406" s="147">
        <f t="shared" si="19"/>
        <v>0</v>
      </c>
    </row>
    <row r="407" spans="1:6" ht="40.200000000000003">
      <c r="A407" s="146">
        <v>53</v>
      </c>
      <c r="B407" s="56" t="s">
        <v>396</v>
      </c>
      <c r="C407" s="26" t="s">
        <v>127</v>
      </c>
      <c r="D407" s="55">
        <v>1</v>
      </c>
      <c r="E407" s="55"/>
      <c r="F407" s="147">
        <f t="shared" si="19"/>
        <v>0</v>
      </c>
    </row>
    <row r="408" spans="1:6">
      <c r="A408" s="146">
        <v>54</v>
      </c>
      <c r="B408" s="56" t="s">
        <v>397</v>
      </c>
      <c r="C408" s="26" t="s">
        <v>127</v>
      </c>
      <c r="D408" s="55">
        <v>14</v>
      </c>
      <c r="E408" s="55"/>
      <c r="F408" s="147">
        <f t="shared" si="19"/>
        <v>0</v>
      </c>
    </row>
    <row r="409" spans="1:6">
      <c r="A409" s="146">
        <v>55</v>
      </c>
      <c r="B409" s="56" t="s">
        <v>398</v>
      </c>
      <c r="C409" s="26" t="s">
        <v>127</v>
      </c>
      <c r="D409" s="55">
        <v>16</v>
      </c>
      <c r="E409" s="55"/>
      <c r="F409" s="147">
        <f t="shared" si="19"/>
        <v>0</v>
      </c>
    </row>
    <row r="410" spans="1:6">
      <c r="A410" s="146">
        <v>56</v>
      </c>
      <c r="B410" s="56" t="s">
        <v>399</v>
      </c>
      <c r="C410" s="26" t="s">
        <v>127</v>
      </c>
      <c r="D410" s="55">
        <v>22</v>
      </c>
      <c r="E410" s="55"/>
      <c r="F410" s="147">
        <f t="shared" si="19"/>
        <v>0</v>
      </c>
    </row>
    <row r="411" spans="1:6">
      <c r="A411" s="146">
        <v>57</v>
      </c>
      <c r="B411" s="56" t="s">
        <v>400</v>
      </c>
      <c r="C411" s="26" t="s">
        <v>317</v>
      </c>
      <c r="D411" s="55">
        <v>1192</v>
      </c>
      <c r="E411" s="55"/>
      <c r="F411" s="147">
        <f t="shared" si="19"/>
        <v>0</v>
      </c>
    </row>
    <row r="412" spans="1:6">
      <c r="A412" s="146">
        <v>58</v>
      </c>
      <c r="B412" s="56" t="s">
        <v>401</v>
      </c>
      <c r="C412" s="26" t="s">
        <v>127</v>
      </c>
      <c r="D412" s="55">
        <v>2</v>
      </c>
      <c r="E412" s="55"/>
      <c r="F412" s="147">
        <f t="shared" si="19"/>
        <v>0</v>
      </c>
    </row>
    <row r="413" spans="1:6" ht="27">
      <c r="A413" s="146">
        <v>59</v>
      </c>
      <c r="B413" s="56" t="s">
        <v>402</v>
      </c>
      <c r="C413" s="26" t="s">
        <v>403</v>
      </c>
      <c r="D413" s="55">
        <v>400</v>
      </c>
      <c r="E413" s="55"/>
      <c r="F413" s="147">
        <f t="shared" si="19"/>
        <v>0</v>
      </c>
    </row>
    <row r="414" spans="1:6">
      <c r="A414" s="146">
        <v>60</v>
      </c>
      <c r="B414" s="54" t="s">
        <v>404</v>
      </c>
      <c r="C414" s="26" t="s">
        <v>127</v>
      </c>
      <c r="D414" s="55">
        <v>1</v>
      </c>
      <c r="E414" s="55"/>
      <c r="F414" s="147">
        <f t="shared" si="19"/>
        <v>0</v>
      </c>
    </row>
    <row r="415" spans="1:6">
      <c r="A415" s="165"/>
      <c r="B415" s="139" t="s">
        <v>463</v>
      </c>
      <c r="C415" s="69"/>
      <c r="D415" s="69"/>
      <c r="E415" s="78"/>
      <c r="F415" s="147"/>
    </row>
    <row r="416" spans="1:6" ht="92.4">
      <c r="A416" s="146">
        <v>1</v>
      </c>
      <c r="B416" s="54" t="s">
        <v>405</v>
      </c>
      <c r="C416" s="26" t="s">
        <v>127</v>
      </c>
      <c r="D416" s="55">
        <v>1</v>
      </c>
      <c r="E416" s="55"/>
      <c r="F416" s="147">
        <f t="shared" si="19"/>
        <v>0</v>
      </c>
    </row>
    <row r="417" spans="1:6" ht="105.6">
      <c r="A417" s="146">
        <v>2</v>
      </c>
      <c r="B417" s="54" t="s">
        <v>406</v>
      </c>
      <c r="C417" s="26" t="s">
        <v>127</v>
      </c>
      <c r="D417" s="55">
        <v>2</v>
      </c>
      <c r="E417" s="55"/>
      <c r="F417" s="147">
        <f t="shared" si="19"/>
        <v>0</v>
      </c>
    </row>
    <row r="418" spans="1:6">
      <c r="A418" s="146">
        <v>3</v>
      </c>
      <c r="B418" s="52" t="s">
        <v>407</v>
      </c>
      <c r="C418" s="26" t="s">
        <v>127</v>
      </c>
      <c r="D418" s="55">
        <v>1</v>
      </c>
      <c r="E418" s="55"/>
      <c r="F418" s="147">
        <f t="shared" si="19"/>
        <v>0</v>
      </c>
    </row>
    <row r="419" spans="1:6">
      <c r="A419" s="146">
        <v>4</v>
      </c>
      <c r="B419" s="52" t="s">
        <v>408</v>
      </c>
      <c r="C419" s="26" t="s">
        <v>127</v>
      </c>
      <c r="D419" s="55">
        <v>1</v>
      </c>
      <c r="E419" s="55"/>
      <c r="F419" s="147">
        <f t="shared" si="19"/>
        <v>0</v>
      </c>
    </row>
    <row r="420" spans="1:6">
      <c r="A420" s="146">
        <v>5</v>
      </c>
      <c r="B420" s="52" t="s">
        <v>409</v>
      </c>
      <c r="C420" s="26" t="s">
        <v>127</v>
      </c>
      <c r="D420" s="55">
        <v>1</v>
      </c>
      <c r="E420" s="55"/>
      <c r="F420" s="147">
        <f t="shared" ref="F420:F438" si="20">D420*E420</f>
        <v>0</v>
      </c>
    </row>
    <row r="421" spans="1:6" ht="55.2">
      <c r="A421" s="146">
        <v>6</v>
      </c>
      <c r="B421" s="54" t="s">
        <v>452</v>
      </c>
      <c r="C421" s="26" t="s">
        <v>127</v>
      </c>
      <c r="D421" s="55">
        <v>8</v>
      </c>
      <c r="E421" s="55"/>
      <c r="F421" s="147">
        <f t="shared" si="20"/>
        <v>0</v>
      </c>
    </row>
    <row r="422" spans="1:6">
      <c r="A422" s="146">
        <v>7</v>
      </c>
      <c r="B422" s="52" t="s">
        <v>410</v>
      </c>
      <c r="C422" s="26" t="s">
        <v>317</v>
      </c>
      <c r="D422" s="55">
        <v>86</v>
      </c>
      <c r="E422" s="55"/>
      <c r="F422" s="147">
        <f t="shared" si="20"/>
        <v>0</v>
      </c>
    </row>
    <row r="423" spans="1:6">
      <c r="A423" s="146">
        <v>8</v>
      </c>
      <c r="B423" s="49" t="s">
        <v>411</v>
      </c>
      <c r="C423" s="26" t="s">
        <v>317</v>
      </c>
      <c r="D423" s="55">
        <v>86</v>
      </c>
      <c r="E423" s="55"/>
      <c r="F423" s="147">
        <f t="shared" si="20"/>
        <v>0</v>
      </c>
    </row>
    <row r="424" spans="1:6">
      <c r="A424" s="146">
        <v>9</v>
      </c>
      <c r="B424" s="52" t="s">
        <v>412</v>
      </c>
      <c r="C424" s="26" t="s">
        <v>127</v>
      </c>
      <c r="D424" s="55">
        <v>5</v>
      </c>
      <c r="E424" s="55"/>
      <c r="F424" s="147">
        <f t="shared" si="20"/>
        <v>0</v>
      </c>
    </row>
    <row r="425" spans="1:6">
      <c r="A425" s="146">
        <v>10</v>
      </c>
      <c r="B425" s="52" t="s">
        <v>413</v>
      </c>
      <c r="C425" s="26" t="s">
        <v>127</v>
      </c>
      <c r="D425" s="55">
        <v>8</v>
      </c>
      <c r="E425" s="55"/>
      <c r="F425" s="147">
        <f t="shared" si="20"/>
        <v>0</v>
      </c>
    </row>
    <row r="426" spans="1:6" ht="40.200000000000003">
      <c r="A426" s="146">
        <v>11</v>
      </c>
      <c r="B426" s="56" t="s">
        <v>414</v>
      </c>
      <c r="C426" s="26" t="s">
        <v>64</v>
      </c>
      <c r="D426" s="55">
        <v>2</v>
      </c>
      <c r="E426" s="55"/>
      <c r="F426" s="147">
        <f t="shared" si="20"/>
        <v>0</v>
      </c>
    </row>
    <row r="427" spans="1:6">
      <c r="A427" s="165"/>
      <c r="B427" s="139" t="s">
        <v>464</v>
      </c>
      <c r="C427" s="69"/>
      <c r="D427" s="69"/>
      <c r="E427" s="78"/>
      <c r="F427" s="147"/>
    </row>
    <row r="428" spans="1:6" ht="134.4">
      <c r="A428" s="146">
        <v>1</v>
      </c>
      <c r="B428" s="70" t="s">
        <v>453</v>
      </c>
      <c r="C428" s="26" t="s">
        <v>127</v>
      </c>
      <c r="D428" s="55">
        <v>2</v>
      </c>
      <c r="E428" s="55"/>
      <c r="F428" s="147">
        <f t="shared" si="20"/>
        <v>0</v>
      </c>
    </row>
    <row r="429" spans="1:6" ht="79.2">
      <c r="A429" s="146">
        <v>2</v>
      </c>
      <c r="B429" s="70" t="s">
        <v>454</v>
      </c>
      <c r="C429" s="26" t="s">
        <v>127</v>
      </c>
      <c r="D429" s="55">
        <v>2</v>
      </c>
      <c r="E429" s="55"/>
      <c r="F429" s="147">
        <f t="shared" si="20"/>
        <v>0</v>
      </c>
    </row>
    <row r="430" spans="1:6" ht="26.4">
      <c r="A430" s="146">
        <v>3</v>
      </c>
      <c r="B430" s="71" t="s">
        <v>415</v>
      </c>
      <c r="C430" s="26" t="s">
        <v>127</v>
      </c>
      <c r="D430" s="55">
        <v>1</v>
      </c>
      <c r="E430" s="55"/>
      <c r="F430" s="147">
        <f t="shared" si="20"/>
        <v>0</v>
      </c>
    </row>
    <row r="431" spans="1:6" ht="26.4">
      <c r="A431" s="146">
        <v>4</v>
      </c>
      <c r="B431" s="71" t="s">
        <v>416</v>
      </c>
      <c r="C431" s="26" t="s">
        <v>127</v>
      </c>
      <c r="D431" s="55">
        <v>1</v>
      </c>
      <c r="E431" s="55"/>
      <c r="F431" s="147">
        <f t="shared" si="20"/>
        <v>0</v>
      </c>
    </row>
    <row r="432" spans="1:6" ht="26.4">
      <c r="A432" s="146">
        <v>5</v>
      </c>
      <c r="B432" s="71" t="s">
        <v>417</v>
      </c>
      <c r="C432" s="26" t="s">
        <v>317</v>
      </c>
      <c r="D432" s="55">
        <v>12</v>
      </c>
      <c r="E432" s="55"/>
      <c r="F432" s="147">
        <f t="shared" si="20"/>
        <v>0</v>
      </c>
    </row>
    <row r="433" spans="1:6" ht="26.4">
      <c r="A433" s="146">
        <v>6</v>
      </c>
      <c r="B433" s="71" t="s">
        <v>418</v>
      </c>
      <c r="C433" s="26" t="s">
        <v>317</v>
      </c>
      <c r="D433" s="55">
        <v>12</v>
      </c>
      <c r="E433" s="55"/>
      <c r="F433" s="147">
        <f t="shared" si="20"/>
        <v>0</v>
      </c>
    </row>
    <row r="434" spans="1:6" ht="26.4">
      <c r="A434" s="146">
        <v>7</v>
      </c>
      <c r="B434" s="71" t="s">
        <v>419</v>
      </c>
      <c r="C434" s="26" t="s">
        <v>317</v>
      </c>
      <c r="D434" s="55">
        <v>12</v>
      </c>
      <c r="E434" s="55"/>
      <c r="F434" s="147">
        <f t="shared" si="20"/>
        <v>0</v>
      </c>
    </row>
    <row r="435" spans="1:6" ht="26.4">
      <c r="A435" s="146">
        <v>8</v>
      </c>
      <c r="B435" s="54" t="s">
        <v>420</v>
      </c>
      <c r="C435" s="26" t="s">
        <v>127</v>
      </c>
      <c r="D435" s="55">
        <v>3</v>
      </c>
      <c r="E435" s="55"/>
      <c r="F435" s="147">
        <f t="shared" si="20"/>
        <v>0</v>
      </c>
    </row>
    <row r="436" spans="1:6">
      <c r="A436" s="146">
        <v>9</v>
      </c>
      <c r="B436" s="54" t="s">
        <v>421</v>
      </c>
      <c r="C436" s="26" t="s">
        <v>317</v>
      </c>
      <c r="D436" s="55">
        <v>4</v>
      </c>
      <c r="E436" s="55"/>
      <c r="F436" s="147">
        <f t="shared" si="20"/>
        <v>0</v>
      </c>
    </row>
    <row r="437" spans="1:6" ht="29.4">
      <c r="A437" s="146">
        <v>10</v>
      </c>
      <c r="B437" s="56" t="s">
        <v>455</v>
      </c>
      <c r="C437" s="26" t="s">
        <v>127</v>
      </c>
      <c r="D437" s="78">
        <v>4</v>
      </c>
      <c r="E437" s="55"/>
      <c r="F437" s="147">
        <f t="shared" si="20"/>
        <v>0</v>
      </c>
    </row>
    <row r="438" spans="1:6">
      <c r="A438" s="146">
        <v>11</v>
      </c>
      <c r="B438" s="54" t="s">
        <v>404</v>
      </c>
      <c r="C438" s="26" t="s">
        <v>127</v>
      </c>
      <c r="D438" s="55">
        <v>1</v>
      </c>
      <c r="E438" s="55"/>
      <c r="F438" s="147">
        <f t="shared" si="20"/>
        <v>0</v>
      </c>
    </row>
    <row r="439" spans="1:6">
      <c r="A439" s="27" t="s">
        <v>5</v>
      </c>
      <c r="B439" s="186" t="s">
        <v>422</v>
      </c>
      <c r="C439" s="187"/>
      <c r="D439" s="187"/>
      <c r="E439" s="131"/>
      <c r="F439" s="142"/>
    </row>
    <row r="440" spans="1:6">
      <c r="A440" s="166"/>
      <c r="B440" s="136" t="s">
        <v>465</v>
      </c>
      <c r="C440" s="135"/>
      <c r="D440" s="135"/>
      <c r="E440" s="167"/>
      <c r="F440" s="168"/>
    </row>
    <row r="441" spans="1:6">
      <c r="A441" s="169">
        <v>1</v>
      </c>
      <c r="B441" s="73" t="s">
        <v>423</v>
      </c>
      <c r="C441" s="72" t="s">
        <v>66</v>
      </c>
      <c r="D441" s="126">
        <v>34.799999999999997</v>
      </c>
      <c r="E441" s="126"/>
      <c r="F441" s="170">
        <f t="shared" ref="F441:F450" si="21">E441*D441</f>
        <v>0</v>
      </c>
    </row>
    <row r="442" spans="1:6">
      <c r="A442" s="169">
        <v>2</v>
      </c>
      <c r="B442" s="73" t="s">
        <v>424</v>
      </c>
      <c r="C442" s="72" t="s">
        <v>66</v>
      </c>
      <c r="D442" s="126">
        <v>24</v>
      </c>
      <c r="E442" s="126"/>
      <c r="F442" s="170">
        <f t="shared" si="21"/>
        <v>0</v>
      </c>
    </row>
    <row r="443" spans="1:6">
      <c r="A443" s="169">
        <v>3</v>
      </c>
      <c r="B443" s="73" t="s">
        <v>425</v>
      </c>
      <c r="C443" s="72" t="s">
        <v>66</v>
      </c>
      <c r="D443" s="126">
        <v>10.8</v>
      </c>
      <c r="E443" s="126"/>
      <c r="F443" s="170">
        <f t="shared" si="21"/>
        <v>0</v>
      </c>
    </row>
    <row r="444" spans="1:6">
      <c r="A444" s="169">
        <v>4</v>
      </c>
      <c r="B444" s="73" t="s">
        <v>426</v>
      </c>
      <c r="C444" s="72" t="s">
        <v>66</v>
      </c>
      <c r="D444" s="126">
        <v>108</v>
      </c>
      <c r="E444" s="126"/>
      <c r="F444" s="170">
        <f t="shared" si="21"/>
        <v>0</v>
      </c>
    </row>
    <row r="445" spans="1:6">
      <c r="A445" s="171"/>
      <c r="B445" s="138" t="s">
        <v>466</v>
      </c>
      <c r="C445" s="137"/>
      <c r="D445" s="137"/>
      <c r="E445" s="134"/>
      <c r="F445" s="170"/>
    </row>
    <row r="446" spans="1:6">
      <c r="A446" s="169">
        <v>5</v>
      </c>
      <c r="B446" s="73" t="s">
        <v>427</v>
      </c>
      <c r="C446" s="72" t="s">
        <v>66</v>
      </c>
      <c r="D446" s="126">
        <v>106.22</v>
      </c>
      <c r="E446" s="126"/>
      <c r="F446" s="170">
        <f t="shared" si="21"/>
        <v>0</v>
      </c>
    </row>
    <row r="447" spans="1:6">
      <c r="A447" s="169">
        <v>6</v>
      </c>
      <c r="B447" s="73" t="s">
        <v>428</v>
      </c>
      <c r="C447" s="72" t="s">
        <v>10</v>
      </c>
      <c r="D447" s="126">
        <v>377.2</v>
      </c>
      <c r="E447" s="126"/>
      <c r="F447" s="170">
        <f t="shared" si="21"/>
        <v>0</v>
      </c>
    </row>
    <row r="448" spans="1:6">
      <c r="A448" s="169">
        <v>7</v>
      </c>
      <c r="B448" s="73" t="s">
        <v>429</v>
      </c>
      <c r="C448" s="72" t="s">
        <v>430</v>
      </c>
      <c r="D448" s="126">
        <v>31</v>
      </c>
      <c r="E448" s="126"/>
      <c r="F448" s="170">
        <f t="shared" si="21"/>
        <v>0</v>
      </c>
    </row>
    <row r="449" spans="1:7">
      <c r="A449" s="169">
        <v>8</v>
      </c>
      <c r="B449" s="73" t="s">
        <v>431</v>
      </c>
      <c r="C449" s="72" t="s">
        <v>430</v>
      </c>
      <c r="D449" s="126">
        <v>5365</v>
      </c>
      <c r="E449" s="126"/>
      <c r="F449" s="170">
        <f t="shared" si="21"/>
        <v>0</v>
      </c>
    </row>
    <row r="450" spans="1:7">
      <c r="A450" s="169">
        <v>9</v>
      </c>
      <c r="B450" s="73" t="s">
        <v>432</v>
      </c>
      <c r="C450" s="72" t="s">
        <v>430</v>
      </c>
      <c r="D450" s="126">
        <v>5272</v>
      </c>
      <c r="E450" s="126"/>
      <c r="F450" s="170">
        <f t="shared" si="21"/>
        <v>0</v>
      </c>
    </row>
    <row r="451" spans="1:7" ht="15" thickBot="1">
      <c r="A451" s="172">
        <v>10</v>
      </c>
      <c r="B451" s="173" t="s">
        <v>467</v>
      </c>
      <c r="C451" s="174" t="s">
        <v>10</v>
      </c>
      <c r="D451" s="175">
        <v>280</v>
      </c>
      <c r="E451" s="175"/>
      <c r="F451" s="176">
        <f>E451*D451</f>
        <v>0</v>
      </c>
    </row>
    <row r="452" spans="1:7" ht="20.25" customHeight="1" thickBot="1">
      <c r="A452" s="202"/>
      <c r="B452" s="203"/>
      <c r="C452" s="204"/>
      <c r="D452" s="205" t="s">
        <v>433</v>
      </c>
      <c r="E452" s="206"/>
      <c r="F452" s="207">
        <f>SUM(F13:F451)</f>
        <v>0</v>
      </c>
      <c r="G452" s="89"/>
    </row>
    <row r="453" spans="1:7" ht="20.25" customHeight="1">
      <c r="A453" s="74"/>
      <c r="B453" s="1" t="s">
        <v>475</v>
      </c>
      <c r="C453" s="182"/>
      <c r="D453" s="183"/>
      <c r="E453" s="183"/>
      <c r="F453" s="79"/>
      <c r="G453" s="89"/>
    </row>
    <row r="454" spans="1:7" ht="18.75" customHeight="1">
      <c r="A454" s="74"/>
      <c r="B454" s="1"/>
      <c r="C454" s="74"/>
      <c r="D454" s="104"/>
      <c r="E454" s="104"/>
      <c r="F454" s="87"/>
    </row>
    <row r="455" spans="1:7" ht="27" customHeight="1">
      <c r="A455" s="74"/>
      <c r="B455" s="1" t="s">
        <v>477</v>
      </c>
      <c r="C455" s="74"/>
      <c r="D455" s="104"/>
      <c r="E455" s="104"/>
      <c r="F455" s="87"/>
    </row>
    <row r="456" spans="1:7" ht="27.75" customHeight="1">
      <c r="A456" s="74"/>
      <c r="B456" s="1" t="s">
        <v>476</v>
      </c>
      <c r="C456" s="192" t="s">
        <v>474</v>
      </c>
      <c r="E456" s="104"/>
      <c r="F456" s="87"/>
    </row>
    <row r="457" spans="1:7" ht="27.75" customHeight="1"/>
  </sheetData>
  <mergeCells count="15">
    <mergeCell ref="A3:F3"/>
    <mergeCell ref="B231:D231"/>
    <mergeCell ref="B301:D301"/>
    <mergeCell ref="B353:D353"/>
    <mergeCell ref="A5:F5"/>
    <mergeCell ref="A6:F6"/>
    <mergeCell ref="A7:F7"/>
    <mergeCell ref="A9:F9"/>
    <mergeCell ref="A1:F1"/>
    <mergeCell ref="D452:E452"/>
    <mergeCell ref="C453:E453"/>
    <mergeCell ref="B11:D11"/>
    <mergeCell ref="B111:D111"/>
    <mergeCell ref="B175:D175"/>
    <mergeCell ref="B439:D439"/>
  </mergeCells>
  <pageMargins left="0.9055118110236221" right="0.70866141732283472" top="0.74803149606299213" bottom="0.74803149606299213" header="0.31496062992125984" footer="0.31496062992125984"/>
  <pageSetup paperSize="9" scale="79" fitToWidth="0" orientation="portrait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2018-04-02T09:06:42Z</dcterms:modified>
</cp:coreProperties>
</file>